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BE5C0F1B-8FD2-43CC-AB0B-D3F9AC5BE4F2}" xr6:coauthVersionLast="36" xr6:coauthVersionMax="36" xr10:uidLastSave="{00000000-0000-0000-0000-000000000000}"/>
  <workbookProtection workbookAlgorithmName="SHA-512" workbookHashValue="dcUVL9BIuHe2Lq45yH4mHVb/pk6EiE2X4PfWrlCLP6xIG2b5eFGkVmPUs5koNKarTzRMj1Tg7cVzMCaEqNSTwQ==" workbookSaltValue="uku2iHCIB9IqRBDWa+CiyQ==" workbookSpinCount="100000" lockStructure="1"/>
  <bookViews>
    <workbookView xWindow="0" yWindow="0" windowWidth="22260" windowHeight="12645" xr2:uid="{00000000-000D-0000-FFFF-FFFF00000000}"/>
  </bookViews>
  <sheets>
    <sheet name="Βοήθημα υπολ. τελικού βαθμού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I54" i="2"/>
  <c r="E2" i="2" l="1"/>
  <c r="I50" i="2" l="1"/>
  <c r="J50" i="2" s="1"/>
  <c r="E86" i="2" l="1"/>
  <c r="E84" i="2"/>
  <c r="E82" i="2"/>
  <c r="E81" i="2"/>
  <c r="E79" i="2"/>
  <c r="E78" i="2"/>
  <c r="E76" i="2"/>
  <c r="E75" i="2"/>
  <c r="E74" i="2" s="1"/>
  <c r="E85" i="2"/>
  <c r="J72" i="2"/>
  <c r="J23" i="2"/>
  <c r="J24" i="2"/>
  <c r="J25" i="2"/>
  <c r="J35" i="2"/>
  <c r="J61" i="2"/>
  <c r="J5" i="2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I24" i="2"/>
  <c r="I25" i="2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1" i="2"/>
  <c r="J51" i="2" s="1"/>
  <c r="I52" i="2"/>
  <c r="J52" i="2" s="1"/>
  <c r="I53" i="2"/>
  <c r="J53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5" i="2"/>
  <c r="E3" i="2" l="1"/>
  <c r="E87" i="2"/>
</calcChain>
</file>

<file path=xl/sharedStrings.xml><?xml version="1.0" encoding="utf-8"?>
<sst xmlns="http://schemas.openxmlformats.org/spreadsheetml/2006/main" count="315" uniqueCount="120">
  <si>
    <t>ECTS</t>
  </si>
  <si>
    <t>ΝΑΙ</t>
  </si>
  <si>
    <t>Βαθμός</t>
  </si>
  <si>
    <t>Τίτλος Μαθήματος</t>
  </si>
  <si>
    <t>Γενική Ανόργανη Χημεία</t>
  </si>
  <si>
    <t>Υποχρεωτικό</t>
  </si>
  <si>
    <t>ΟΧΙ</t>
  </si>
  <si>
    <t>Βιολογία</t>
  </si>
  <si>
    <t>Βιοστατιστική</t>
  </si>
  <si>
    <t>Φυσιολογία του Ανθρώπου</t>
  </si>
  <si>
    <t>Εισαγωγή στην Επιστήμη των Τροφίμων και της Διατροφής</t>
  </si>
  <si>
    <t>Αγγλική Ορολογία Ι</t>
  </si>
  <si>
    <t>Εξάμηνο</t>
  </si>
  <si>
    <t>1ο</t>
  </si>
  <si>
    <t>2ο</t>
  </si>
  <si>
    <t>3ο</t>
  </si>
  <si>
    <t>4ο</t>
  </si>
  <si>
    <t>5ο</t>
  </si>
  <si>
    <t>6ο</t>
  </si>
  <si>
    <t>Να υπολογίζεται στον τελικό βαθμό πτυχίου</t>
  </si>
  <si>
    <t>Οργανική Χημεία</t>
  </si>
  <si>
    <t>Μικροβιολογία Τροφίμων</t>
  </si>
  <si>
    <t>Αγγλική Ορολογία ΙΙ</t>
  </si>
  <si>
    <t>Φυσική Δραστηριότητα, Ψυχική Υγεία και Ποιότητα Ζωής</t>
  </si>
  <si>
    <t>Εισαγωγή στην Ψυχολογία</t>
  </si>
  <si>
    <t>Διατροφική Αξιολόγηση</t>
  </si>
  <si>
    <t>Κωδικός Μαθήματος</t>
  </si>
  <si>
    <t>Τύπος  Μαθήματος</t>
  </si>
  <si>
    <t>Χημεία και Ανάλυση Τροφίμων</t>
  </si>
  <si>
    <t>Βιοχημεία</t>
  </si>
  <si>
    <t>Μεθοδολογία Έρευνας</t>
  </si>
  <si>
    <t>Διατροφή στα Στάδια της Ζωής</t>
  </si>
  <si>
    <t>Μεταβολισμός Ι</t>
  </si>
  <si>
    <t>Διατροφική Αγωγή</t>
  </si>
  <si>
    <t>Α/Α</t>
  </si>
  <si>
    <t>Τοξικολογία Τροφίμων</t>
  </si>
  <si>
    <t>Αρχές Κλινικής Διαιτολογίας</t>
  </si>
  <si>
    <t>Φυσιολογία της Άσκησης</t>
  </si>
  <si>
    <t>Μεταβολισμός ΙΙ</t>
  </si>
  <si>
    <t>Επιδημιολογία της Διατροφής</t>
  </si>
  <si>
    <t>Παθολογική Φυσιολογία</t>
  </si>
  <si>
    <t>Κλινική Διατροφή Ι</t>
  </si>
  <si>
    <t>Μοριακή Βιολογία</t>
  </si>
  <si>
    <t>Αθλητική Διατροφή</t>
  </si>
  <si>
    <t>Κλινική Παιδιατρική Διατροφή</t>
  </si>
  <si>
    <t>Εισαγωγή στην Τεκμηριωμένη Πρακτική στις Επιστήμες Υγείας</t>
  </si>
  <si>
    <t>Φαρμακολογία</t>
  </si>
  <si>
    <t>Ηθική και Δεοντολογία</t>
  </si>
  <si>
    <t>Εφαρμοσμένη Ανατομία</t>
  </si>
  <si>
    <t>Εισαγωγή στην Επιχειρηματικότητα (Διατμηματικό)</t>
  </si>
  <si>
    <t>Εισαγωγή στη Συστηματική Ανασκόπηση Βιβλιογραφίας</t>
  </si>
  <si>
    <t>Συμβουλευτική της Διατροφής και Διαπροσωπικές Σχέσεις</t>
  </si>
  <si>
    <t>Αναπτυξιακή Ψυχολογία Ι</t>
  </si>
  <si>
    <t>Κατά επιλογή υποχρεωτικό</t>
  </si>
  <si>
    <t>Ελεύθερης επιλογής</t>
  </si>
  <si>
    <t>Τεχνητή Διατροφή</t>
  </si>
  <si>
    <t>Διατροφή και Δημόσια Υγεία</t>
  </si>
  <si>
    <t>Κλινική Εργοφυσιολογία</t>
  </si>
  <si>
    <t>Τεχνολογία, Ασφάλεια και Ποιοτικός Έλεγχος Τροφίμων</t>
  </si>
  <si>
    <t>Κλινική Διατροφή ΙΙ</t>
  </si>
  <si>
    <t>Λειτουργικά Τρόφιμα</t>
  </si>
  <si>
    <t>Marketing Προϊόντων και Υπηρεσιών</t>
  </si>
  <si>
    <t>Παθοφυσιολογία Μεταβολικών και Καρδιαγγειακών Νοσημάτων και Γαστρεντερικού Συστήματος</t>
  </si>
  <si>
    <t>Ανθρωπολογία της Διατροφής</t>
  </si>
  <si>
    <t>Ανάπτυξη Επιχειρηματικών Σχεδίων (Διατμηματικό)</t>
  </si>
  <si>
    <t>Οικονομικά της Υγείας</t>
  </si>
  <si>
    <t>Ιστορία Τροφίμων και η Συμβολή τους στην Υγεία</t>
  </si>
  <si>
    <t>Αναπτυξιακή Ψυχολογία ΙΙ</t>
  </si>
  <si>
    <t>Αγωγή Υγείας</t>
  </si>
  <si>
    <t>7ο</t>
  </si>
  <si>
    <t>Διατροφογενετική - Διατροφογενωμική</t>
  </si>
  <si>
    <t>Διατροφή και Γήρανση</t>
  </si>
  <si>
    <t>Διαιτητική Αντιμετώπιση Νοσημάτων στην Παιδική Ηλικία</t>
  </si>
  <si>
    <t>Ψυχολογία και Διατροφή</t>
  </si>
  <si>
    <t>Έρευνα και Ανάπτυξη Νέων Προϊόντων</t>
  </si>
  <si>
    <t>Επίκαιρα Θέματα Διατροφής και Άσκησης</t>
  </si>
  <si>
    <t>Ελεύθερες Ρίζες και Αντιοξειδωτικά στη Διατροφή</t>
  </si>
  <si>
    <t>Υγιεινή και Διαχείριση Μονάδων Διατροφής</t>
  </si>
  <si>
    <t>Γενετική Προδιάθεση και Τρόπος Ζωής - Κριτική Αξιολόγηση της Βιβλιογραφίας με χρήση ΤΠΕ **</t>
  </si>
  <si>
    <t>Πρακτική Άσκηση σε Σχολικές Μονάδες Α/θμιας και Β/θμιας Εκπαίδευσης *</t>
  </si>
  <si>
    <t>Βιοπληροφορική</t>
  </si>
  <si>
    <t>8ο</t>
  </si>
  <si>
    <t>Διδασκαλία Δεξιοτήτων Μάθησης στην Εκπαίδευση</t>
  </si>
  <si>
    <t>Σύγχρονες Παιδαγωγικές Κατευθύνσεις</t>
  </si>
  <si>
    <t>Εκπαιδευτική Ψυχολογία</t>
  </si>
  <si>
    <t>Συγγραφή Επιστημονικών Εργασιών με χρήση ΤΠΕ</t>
  </si>
  <si>
    <t>TH</t>
  </si>
  <si>
    <t>Πτυχιακή Εργασία</t>
  </si>
  <si>
    <t>PL</t>
  </si>
  <si>
    <t>Πρακτική Άσκηση</t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</si>
  <si>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"Φυσιολογία του Ανθρώπου Ι"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</si>
  <si>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"Φυσιολογία του Ανθρώπου ΙΙ"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</si>
  <si>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"Εφαρμογές της Σύστασης Σώματος στην Έρευνα"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</si>
  <si>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t>Δεν έχει διδαχθεί</t>
  </si>
  <si>
    <t>ECTS που προσμεντρώνται στον τελικό βαθμό πτυχίου</t>
  </si>
  <si>
    <t>Προσμετρώμενα μόρια</t>
  </si>
  <si>
    <t>Σύνολο ECTS υποχρεωτικών μαθημάτων (που υπολογίζονται στον τελικό βαθμό):</t>
  </si>
  <si>
    <t>Σύνολο υποχρεωτικών μαθημάτων (που υπολογίζονται στον τελικό βαθμό):</t>
  </si>
  <si>
    <t>Σύνολο κατά επιλογή υποχρεωτικών μαθημάτων (που υπολογίζονται στον τελικό βαθμό):</t>
  </si>
  <si>
    <t>Σύνολο ECTS κατά επιλογή υποχρεωτικών μαθημάτων (που υπολογίζονται στον τελικό βαθμό):</t>
  </si>
  <si>
    <t>Σύνολο μαθημάτων ελεύθερης επιλογής (που υπολογίζονται στον τελικό βαθμό):</t>
  </si>
  <si>
    <t>Σύνολο ECTS μαθημάτων ελεύθερης επιλογής (που υπολογίζονται στον τελικό βαθμό):</t>
  </si>
  <si>
    <t>Γενικό σύνολο ECTS που υπολογίζονται στον τελικό βαθμό:</t>
  </si>
  <si>
    <t>Γενικό σύνολο μαθημάτων που υπολογίζονται στον τελικό βαθμό:</t>
  </si>
  <si>
    <t>ΤΕΛΙΚΟΣ ΒΑΘΜΟΣ ΠΤΥΧΙΟΥ:</t>
  </si>
  <si>
    <t>Πρέπει να είναι μεγαλύτερο ή ίσο του 240 ΚΑΙ όχι μεγαλύτερο του 243</t>
  </si>
  <si>
    <t>ΕΠΙΤΥΧ</t>
  </si>
  <si>
    <t>Προσμετρώνται τα ECTS, δεν υπολογίζεται στον τελικό βαθμό πτυχίου</t>
  </si>
  <si>
    <t>Σύνολο περασμένων υποχρεωτικών μαθημάτων:</t>
  </si>
  <si>
    <t>ΣΥΝΟΛΟ ECTS ΠΤΥΧΙΟΥ:</t>
  </si>
  <si>
    <t>Οι εισακτέοι του ΑΕ 2019-2020 απαλλάσονται από την υποχρέωση παρακολούθησης του 4105 (μπορούν να επιλέξουν ΟΧΙ)</t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</si>
  <si>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"Βιολογία Κυττάρου"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</si>
  <si>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"Εργοφυσιολογία - Εργομετρία"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</si>
  <si>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"Συστηματική Ανασκόπηση Βιβλιογραφίας"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</si>
  <si>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"Τεκμηριωμένη Πρακτική στις Επιστήμες Υγείας"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</si>
  <si>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"Εφαρμοσμένη Ανατομία Ι"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</si>
  <si>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t>Εφαρμοσμένη Ανατομία ΙΙ (έχει καταργηθεί από το ΑΕ 2022-2023)</t>
  </si>
  <si>
    <r>
      <t xml:space="preserve">Όσοι έχουν περάσει το </t>
    </r>
    <r>
      <rPr>
        <b/>
        <i/>
        <sz val="14"/>
        <color rgb="FFC00000"/>
        <rFont val="Calibri"/>
        <family val="2"/>
        <charset val="161"/>
        <scheme val="minor"/>
      </rPr>
      <t>"Εφαρμοσμένη Ανατομία ΙΙ"</t>
    </r>
    <r>
      <rPr>
        <b/>
        <sz val="11"/>
        <color rgb="FFC00000"/>
        <rFont val="Calibri"/>
        <family val="2"/>
        <charset val="161"/>
        <scheme val="minor"/>
      </rPr>
      <t xml:space="preserve"> καταχωρούν το βαθμό εδώ</t>
    </r>
  </si>
  <si>
    <r>
      <t xml:space="preserve">ΠΑΡΑΤΗΡΗΣΕΙΣ
</t>
    </r>
    <r>
      <rPr>
        <b/>
        <sz val="14"/>
        <color rgb="FFFF0000"/>
        <rFont val="Calibri"/>
        <family val="2"/>
        <charset val="161"/>
        <scheme val="minor"/>
      </rPr>
      <t>(Σε όσα μαθήματα δεν έχετε περάσει, αφήνετε το βαθμό 5 και επιλέγετε ΟΧΙ στη διπλανή στήλη)</t>
    </r>
  </si>
  <si>
    <r>
      <t>Το παρόν βοήθημα χρησιμοποιείται από τους τελειόφοιτους φοιτητές/τριες για τον υπολογισμό του τελικού βαθμού του πτυχίου. Η ορθή καταχώρηση των βαθμολογιών είναι αποκλειστικά ευθύνη του/της φοιτητή/τριας.
Το βοήθημα περιλαμβάνει τα μαθήματα του Προγράμματος Προπτυχιακών Σπουδών 2022-2023, στο οποίο έχουν ενταχθεί όλοι οι φοιτητές/τριες του Τμήματος. Οι φοιτητές που έχουν εισαχθεί στο Τμήμα πρίν το Α.Ε. 2022-2023,
θα συμβουλεύονται τη στήλη '</t>
    </r>
    <r>
      <rPr>
        <b/>
        <i/>
        <sz val="14"/>
        <color theme="8" tint="-0.249977111117893"/>
        <rFont val="Calibri"/>
        <family val="2"/>
        <charset val="161"/>
        <scheme val="minor"/>
      </rPr>
      <t>ΠΑΡΑΤΗΡΗΣΕΙΣ</t>
    </r>
    <r>
      <rPr>
        <b/>
        <sz val="14"/>
        <color theme="8" tint="-0.249977111117893"/>
        <rFont val="Calibri"/>
        <family val="2"/>
        <charset val="161"/>
        <scheme val="minor"/>
      </rPr>
      <t>' για την ορθή καταχώριση των βαθμολογιών τους. Συμπληρώνετε μόνο τη στήλη '</t>
    </r>
    <r>
      <rPr>
        <b/>
        <i/>
        <sz val="14"/>
        <color theme="8" tint="-0.249977111117893"/>
        <rFont val="Calibri"/>
        <family val="2"/>
        <charset val="161"/>
        <scheme val="minor"/>
      </rPr>
      <t>Βαθμός</t>
    </r>
    <r>
      <rPr>
        <b/>
        <sz val="14"/>
        <color theme="8" tint="-0.249977111117893"/>
        <rFont val="Calibri"/>
        <family val="2"/>
        <charset val="161"/>
        <scheme val="minor"/>
      </rPr>
      <t xml:space="preserve">' και επιλέγετε ΝΑΙ ή ΟΧΙ αν επιθυμείτε ο βαθμός μαθήματος να συνυπολογιστεί στον τελικό βαθμό.
</t>
    </r>
    <r>
      <rPr>
        <b/>
        <sz val="14"/>
        <color rgb="FFFF0000"/>
        <rFont val="Calibri"/>
        <family val="2"/>
        <charset val="161"/>
        <scheme val="minor"/>
      </rPr>
      <t>ΠΡΟΣΟΧΗ</t>
    </r>
    <r>
      <rPr>
        <b/>
        <sz val="14"/>
        <color theme="8" tint="-0.249977111117893"/>
        <rFont val="Calibri"/>
        <family val="2"/>
        <charset val="161"/>
        <scheme val="minor"/>
      </rPr>
      <t xml:space="preserve">: </t>
    </r>
    <r>
      <rPr>
        <b/>
        <u/>
        <sz val="14"/>
        <color theme="8" tint="-0.249977111117893"/>
        <rFont val="Calibri"/>
        <family val="2"/>
        <charset val="161"/>
        <scheme val="minor"/>
      </rPr>
      <t>Σε όσα μαθήματα δεν έχετε περάσει ή δεν τα έχετε παρακολουθήσει</t>
    </r>
    <r>
      <rPr>
        <b/>
        <sz val="14"/>
        <color theme="8" tint="-0.249977111117893"/>
        <rFont val="Calibri"/>
        <family val="2"/>
        <charset val="161"/>
        <scheme val="minor"/>
      </rPr>
      <t>, αφήνετε το βαθμό 5,00 και επιλέγετε ΟΧΙ στη διπλανή στήλη.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</si>
</sst>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i/>
      <sz val="14"/>
      <color rgb="FFC0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8" tint="-0.249977111117893"/>
      <name val="Calibri"/>
      <family val="2"/>
      <charset val="161"/>
      <scheme val="minor"/>
    </font>
    <font>
      <b/>
      <i/>
      <sz val="14"/>
      <color theme="8" tint="-0.249977111117893"/>
      <name val="Calibri"/>
      <family val="2"/>
      <charset val="161"/>
      <scheme val="minor"/>
    </font>
    <font>
      <b/>
      <u/>
      <sz val="14"/>
      <color theme="8" tint="-0.249977111117893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 vertical="center"/>
    </xf>
    <xf numFmtId="2" fontId="4" fillId="3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164" fontId="0" fillId="2" borderId="17" xfId="0" applyNumberForma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left" vertical="center"/>
    </xf>
    <xf numFmtId="2" fontId="0" fillId="2" borderId="13" xfId="0" applyNumberFormat="1" applyFill="1" applyBorder="1" applyAlignment="1" applyProtection="1">
      <alignment horizontal="left" vertical="center"/>
    </xf>
    <xf numFmtId="2" fontId="0" fillId="2" borderId="8" xfId="0" applyNumberFormat="1" applyFill="1" applyBorder="1" applyAlignment="1" applyProtection="1">
      <alignment horizontal="left" vertical="center"/>
    </xf>
    <xf numFmtId="2" fontId="0" fillId="0" borderId="0" xfId="0" applyNumberFormat="1" applyAlignment="1">
      <alignment horizontal="left" vertical="center"/>
    </xf>
    <xf numFmtId="2" fontId="5" fillId="2" borderId="10" xfId="0" applyNumberFormat="1" applyFont="1" applyFill="1" applyBorder="1" applyAlignment="1" applyProtection="1">
      <alignment horizontal="left" vertical="center"/>
    </xf>
    <xf numFmtId="2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</xf>
    <xf numFmtId="2" fontId="5" fillId="2" borderId="1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2" fontId="10" fillId="2" borderId="5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2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left" vertical="center"/>
    </xf>
    <xf numFmtId="0" fontId="0" fillId="0" borderId="0" xfId="0" applyProtection="1"/>
    <xf numFmtId="2" fontId="10" fillId="4" borderId="5" xfId="0" applyNumberFormat="1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164" fontId="0" fillId="5" borderId="17" xfId="0" applyNumberFormat="1" applyFill="1" applyBorder="1" applyAlignment="1" applyProtection="1">
      <alignment horizontal="center" vertical="center"/>
    </xf>
    <xf numFmtId="2" fontId="0" fillId="5" borderId="10" xfId="0" applyNumberFormat="1" applyFill="1" applyBorder="1" applyAlignment="1" applyProtection="1">
      <alignment horizontal="left" vertical="center"/>
    </xf>
    <xf numFmtId="2" fontId="5" fillId="5" borderId="10" xfId="0" applyNumberFormat="1" applyFont="1" applyFill="1" applyBorder="1" applyAlignment="1" applyProtection="1">
      <alignment horizontal="left" vertical="center"/>
    </xf>
    <xf numFmtId="164" fontId="0" fillId="5" borderId="14" xfId="0" applyNumberFormat="1" applyFill="1" applyBorder="1" applyAlignment="1" applyProtection="1">
      <alignment horizontal="center" vertical="center"/>
    </xf>
    <xf numFmtId="164" fontId="0" fillId="5" borderId="18" xfId="0" applyNumberFormat="1" applyFill="1" applyBorder="1" applyAlignment="1" applyProtection="1">
      <alignment horizontal="center" vertical="center"/>
    </xf>
    <xf numFmtId="2" fontId="0" fillId="5" borderId="13" xfId="0" applyNumberForma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left" vertical="center"/>
    </xf>
    <xf numFmtId="2" fontId="10" fillId="4" borderId="23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2" fontId="10" fillId="2" borderId="23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2" fontId="6" fillId="0" borderId="19" xfId="0" applyNumberFormat="1" applyFont="1" applyBorder="1" applyAlignment="1" applyProtection="1">
      <alignment horizontal="left" vertical="center"/>
    </xf>
    <xf numFmtId="2" fontId="6" fillId="0" borderId="25" xfId="0" applyNumberFormat="1" applyFont="1" applyBorder="1" applyAlignment="1" applyProtection="1">
      <alignment horizontal="left" vertical="center"/>
    </xf>
    <xf numFmtId="2" fontId="6" fillId="0" borderId="19" xfId="0" applyNumberFormat="1" applyFont="1" applyBorder="1" applyAlignment="1" applyProtection="1">
      <alignment horizontal="center" vertical="center"/>
    </xf>
    <xf numFmtId="2" fontId="6" fillId="0" borderId="25" xfId="0" applyNumberFormat="1" applyFont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</cellXfs>
  <cellStyles count="1">
    <cellStyle name="Κανονικό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/>
      </font>
      <fill>
        <patternFill patternType="solid">
          <fgColor auto="1"/>
          <bgColor rgb="FFFF0000"/>
        </patternFill>
      </fill>
    </dxf>
    <dxf>
      <font>
        <b val="0"/>
        <i val="0"/>
        <strike/>
      </font>
      <fill>
        <patternFill patternType="solid">
          <fgColor auto="1"/>
          <bgColor rgb="FFFF0000"/>
        </patternFill>
      </fill>
    </dxf>
    <dxf>
      <font>
        <b val="0"/>
        <i val="0"/>
        <strike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FD03-69A7-41C1-B56C-AA024B35F594}">
  <dimension ref="A1:DT122"/>
  <sheetViews>
    <sheetView tabSelected="1" workbookViewId="0">
      <pane ySplit="4" topLeftCell="A5" activePane="bottomLeft" state="frozen"/>
      <selection pane="bottomLeft" activeCell="E75" sqref="E75"/>
    </sheetView>
  </sheetViews>
  <sheetFormatPr defaultRowHeight="15" x14ac:dyDescent="0.25"/>
  <cols>
    <col min="1" max="1" width="6.42578125" style="42" customWidth="1"/>
    <col min="2" max="2" width="9.7109375" style="42" customWidth="1"/>
    <col min="3" max="3" width="11.7109375" style="42" customWidth="1"/>
    <col min="4" max="4" width="64.42578125" style="43" customWidth="1"/>
    <col min="5" max="5" width="26.28515625" style="42" customWidth="1"/>
    <col min="6" max="6" width="7.140625" style="42" customWidth="1"/>
    <col min="7" max="7" width="10.140625" style="1" customWidth="1"/>
    <col min="8" max="8" width="16.140625" style="1" customWidth="1"/>
    <col min="9" max="9" width="17" style="1" customWidth="1"/>
    <col min="10" max="10" width="9.140625" style="1" customWidth="1"/>
    <col min="11" max="11" width="113.140625" style="6" customWidth="1"/>
    <col min="12" max="12" width="39.5703125" style="56" customWidth="1"/>
    <col min="13" max="124" width="9.140625" style="56"/>
  </cols>
  <sheetData>
    <row r="1" spans="1:11" ht="87" customHeight="1" thickBot="1" x14ac:dyDescent="0.3">
      <c r="A1" s="81" t="s">
        <v>119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33" customHeight="1" thickBot="1" x14ac:dyDescent="0.3">
      <c r="A2" s="84" t="s">
        <v>109</v>
      </c>
      <c r="B2" s="85"/>
      <c r="C2" s="85"/>
      <c r="D2" s="86"/>
      <c r="E2" s="78">
        <f>SUMIFS(F5:F71,H5:H71,"=ΝΑΙ")+F72</f>
        <v>211</v>
      </c>
      <c r="F2" s="79"/>
      <c r="G2" s="87" t="s">
        <v>105</v>
      </c>
      <c r="H2" s="87"/>
      <c r="I2" s="87"/>
      <c r="J2" s="87"/>
      <c r="K2" s="88"/>
    </row>
    <row r="3" spans="1:11" ht="33" customHeight="1" thickBot="1" x14ac:dyDescent="0.3">
      <c r="A3" s="84" t="s">
        <v>104</v>
      </c>
      <c r="B3" s="85"/>
      <c r="C3" s="85"/>
      <c r="D3" s="86"/>
      <c r="E3" s="80">
        <f>SUM(J5:J71)/(E85)</f>
        <v>5</v>
      </c>
      <c r="F3" s="79"/>
      <c r="G3" s="89"/>
      <c r="H3" s="89"/>
      <c r="I3" s="89"/>
      <c r="J3" s="89"/>
      <c r="K3" s="90"/>
    </row>
    <row r="4" spans="1:11" s="52" customFormat="1" ht="60.75" thickBot="1" x14ac:dyDescent="0.3">
      <c r="A4" s="11" t="s">
        <v>34</v>
      </c>
      <c r="B4" s="12" t="s">
        <v>12</v>
      </c>
      <c r="C4" s="12" t="s">
        <v>26</v>
      </c>
      <c r="D4" s="12" t="s">
        <v>3</v>
      </c>
      <c r="E4" s="12" t="s">
        <v>27</v>
      </c>
      <c r="F4" s="12" t="s">
        <v>0</v>
      </c>
      <c r="G4" s="12" t="s">
        <v>2</v>
      </c>
      <c r="H4" s="12" t="s">
        <v>19</v>
      </c>
      <c r="I4" s="12" t="s">
        <v>94</v>
      </c>
      <c r="J4" s="12" t="s">
        <v>95</v>
      </c>
      <c r="K4" s="29" t="s">
        <v>118</v>
      </c>
    </row>
    <row r="5" spans="1:11" ht="18.75" x14ac:dyDescent="0.25">
      <c r="A5" s="13">
        <v>1</v>
      </c>
      <c r="B5" s="14" t="s">
        <v>13</v>
      </c>
      <c r="C5" s="15">
        <v>1101</v>
      </c>
      <c r="D5" s="16" t="s">
        <v>4</v>
      </c>
      <c r="E5" s="14" t="s">
        <v>5</v>
      </c>
      <c r="F5" s="33">
        <v>5</v>
      </c>
      <c r="G5" s="17">
        <v>5</v>
      </c>
      <c r="H5" s="49" t="s">
        <v>1</v>
      </c>
      <c r="I5" s="18">
        <f>IF(H5="ΝΑΙ",F5,0)</f>
        <v>5</v>
      </c>
      <c r="J5" s="28">
        <f>I5*G5</f>
        <v>25</v>
      </c>
      <c r="K5" s="36"/>
    </row>
    <row r="6" spans="1:11" ht="18.75" x14ac:dyDescent="0.25">
      <c r="A6" s="19">
        <v>2</v>
      </c>
      <c r="B6" s="8" t="s">
        <v>13</v>
      </c>
      <c r="C6" s="4">
        <v>1102</v>
      </c>
      <c r="D6" s="5" t="s">
        <v>7</v>
      </c>
      <c r="E6" s="8" t="s">
        <v>5</v>
      </c>
      <c r="F6" s="31">
        <v>5</v>
      </c>
      <c r="G6" s="9">
        <v>5</v>
      </c>
      <c r="H6" s="50" t="s">
        <v>1</v>
      </c>
      <c r="I6" s="10">
        <f t="shared" ref="I6:I70" si="0">IF(H6="ΝΑΙ",F6,0)</f>
        <v>5</v>
      </c>
      <c r="J6" s="30">
        <f t="shared" ref="J6:J70" si="1">I6*G6</f>
        <v>25</v>
      </c>
      <c r="K6" s="38" t="s">
        <v>111</v>
      </c>
    </row>
    <row r="7" spans="1:11" ht="18.75" x14ac:dyDescent="0.25">
      <c r="A7" s="19">
        <v>3</v>
      </c>
      <c r="B7" s="8" t="s">
        <v>13</v>
      </c>
      <c r="C7" s="4">
        <v>1103</v>
      </c>
      <c r="D7" s="5" t="s">
        <v>8</v>
      </c>
      <c r="E7" s="8" t="s">
        <v>5</v>
      </c>
      <c r="F7" s="31">
        <v>5</v>
      </c>
      <c r="G7" s="9">
        <v>5</v>
      </c>
      <c r="H7" s="50" t="s">
        <v>1</v>
      </c>
      <c r="I7" s="10">
        <f t="shared" si="0"/>
        <v>5</v>
      </c>
      <c r="J7" s="30">
        <f t="shared" si="1"/>
        <v>25</v>
      </c>
      <c r="K7" s="34"/>
    </row>
    <row r="8" spans="1:11" ht="18.75" x14ac:dyDescent="0.25">
      <c r="A8" s="19">
        <v>4</v>
      </c>
      <c r="B8" s="8" t="s">
        <v>13</v>
      </c>
      <c r="C8" s="4">
        <v>1104</v>
      </c>
      <c r="D8" s="5" t="s">
        <v>9</v>
      </c>
      <c r="E8" s="8" t="s">
        <v>5</v>
      </c>
      <c r="F8" s="31">
        <v>5</v>
      </c>
      <c r="G8" s="9">
        <v>5</v>
      </c>
      <c r="H8" s="50" t="s">
        <v>1</v>
      </c>
      <c r="I8" s="10">
        <f t="shared" si="0"/>
        <v>5</v>
      </c>
      <c r="J8" s="30">
        <f t="shared" si="1"/>
        <v>25</v>
      </c>
      <c r="K8" s="38" t="s">
        <v>90</v>
      </c>
    </row>
    <row r="9" spans="1:11" ht="18.75" x14ac:dyDescent="0.25">
      <c r="A9" s="19">
        <v>5</v>
      </c>
      <c r="B9" s="8" t="s">
        <v>13</v>
      </c>
      <c r="C9" s="4">
        <v>1105</v>
      </c>
      <c r="D9" s="5" t="s">
        <v>10</v>
      </c>
      <c r="E9" s="8" t="s">
        <v>5</v>
      </c>
      <c r="F9" s="31">
        <v>6</v>
      </c>
      <c r="G9" s="9">
        <v>5</v>
      </c>
      <c r="H9" s="50" t="s">
        <v>1</v>
      </c>
      <c r="I9" s="10">
        <f t="shared" si="0"/>
        <v>6</v>
      </c>
      <c r="J9" s="30">
        <f t="shared" si="1"/>
        <v>30</v>
      </c>
      <c r="K9" s="34"/>
    </row>
    <row r="10" spans="1:11" ht="19.5" thickBot="1" x14ac:dyDescent="0.3">
      <c r="A10" s="20">
        <v>6</v>
      </c>
      <c r="B10" s="21" t="s">
        <v>13</v>
      </c>
      <c r="C10" s="22">
        <v>1106</v>
      </c>
      <c r="D10" s="23" t="s">
        <v>11</v>
      </c>
      <c r="E10" s="21" t="s">
        <v>5</v>
      </c>
      <c r="F10" s="32">
        <v>4</v>
      </c>
      <c r="G10" s="39">
        <v>5</v>
      </c>
      <c r="H10" s="51" t="s">
        <v>1</v>
      </c>
      <c r="I10" s="27">
        <f t="shared" si="0"/>
        <v>4</v>
      </c>
      <c r="J10" s="40">
        <f t="shared" si="1"/>
        <v>20</v>
      </c>
      <c r="K10" s="35"/>
    </row>
    <row r="11" spans="1:11" ht="18.75" x14ac:dyDescent="0.25">
      <c r="A11" s="13">
        <v>7</v>
      </c>
      <c r="B11" s="14" t="s">
        <v>14</v>
      </c>
      <c r="C11" s="15">
        <v>2101</v>
      </c>
      <c r="D11" s="16" t="s">
        <v>20</v>
      </c>
      <c r="E11" s="14" t="s">
        <v>5</v>
      </c>
      <c r="F11" s="33">
        <v>5</v>
      </c>
      <c r="G11" s="17">
        <v>5</v>
      </c>
      <c r="H11" s="49" t="s">
        <v>1</v>
      </c>
      <c r="I11" s="18">
        <f t="shared" si="0"/>
        <v>5</v>
      </c>
      <c r="J11" s="28">
        <f t="shared" si="1"/>
        <v>25</v>
      </c>
      <c r="K11" s="36"/>
    </row>
    <row r="12" spans="1:11" ht="18.75" x14ac:dyDescent="0.25">
      <c r="A12" s="19">
        <v>8</v>
      </c>
      <c r="B12" s="8" t="s">
        <v>14</v>
      </c>
      <c r="C12" s="4">
        <v>2102</v>
      </c>
      <c r="D12" s="5" t="s">
        <v>21</v>
      </c>
      <c r="E12" s="8" t="s">
        <v>5</v>
      </c>
      <c r="F12" s="31">
        <v>6</v>
      </c>
      <c r="G12" s="9">
        <v>5</v>
      </c>
      <c r="H12" s="50" t="s">
        <v>1</v>
      </c>
      <c r="I12" s="10">
        <f t="shared" si="0"/>
        <v>6</v>
      </c>
      <c r="J12" s="30">
        <f t="shared" si="1"/>
        <v>30</v>
      </c>
      <c r="K12" s="34"/>
    </row>
    <row r="13" spans="1:11" ht="18.75" x14ac:dyDescent="0.25">
      <c r="A13" s="19">
        <v>9</v>
      </c>
      <c r="B13" s="8" t="s">
        <v>14</v>
      </c>
      <c r="C13" s="4">
        <v>2103</v>
      </c>
      <c r="D13" s="5" t="s">
        <v>24</v>
      </c>
      <c r="E13" s="8" t="s">
        <v>5</v>
      </c>
      <c r="F13" s="31">
        <v>4</v>
      </c>
      <c r="G13" s="9">
        <v>5</v>
      </c>
      <c r="H13" s="50" t="s">
        <v>1</v>
      </c>
      <c r="I13" s="10">
        <f t="shared" si="0"/>
        <v>4</v>
      </c>
      <c r="J13" s="30">
        <f t="shared" si="1"/>
        <v>20</v>
      </c>
      <c r="K13" s="34"/>
    </row>
    <row r="14" spans="1:11" ht="18.75" x14ac:dyDescent="0.25">
      <c r="A14" s="19">
        <v>10</v>
      </c>
      <c r="B14" s="8" t="s">
        <v>14</v>
      </c>
      <c r="C14" s="4">
        <v>2105</v>
      </c>
      <c r="D14" s="5" t="s">
        <v>25</v>
      </c>
      <c r="E14" s="8" t="s">
        <v>5</v>
      </c>
      <c r="F14" s="31">
        <v>6</v>
      </c>
      <c r="G14" s="9">
        <v>5</v>
      </c>
      <c r="H14" s="50" t="s">
        <v>1</v>
      </c>
      <c r="I14" s="10">
        <f t="shared" si="0"/>
        <v>6</v>
      </c>
      <c r="J14" s="30">
        <f t="shared" si="1"/>
        <v>30</v>
      </c>
      <c r="K14" s="34"/>
    </row>
    <row r="15" spans="1:11" ht="18.75" x14ac:dyDescent="0.25">
      <c r="A15" s="19">
        <v>11</v>
      </c>
      <c r="B15" s="8" t="s">
        <v>14</v>
      </c>
      <c r="C15" s="4">
        <v>2107</v>
      </c>
      <c r="D15" s="5" t="s">
        <v>22</v>
      </c>
      <c r="E15" s="8" t="s">
        <v>5</v>
      </c>
      <c r="F15" s="31">
        <v>4</v>
      </c>
      <c r="G15" s="9">
        <v>5</v>
      </c>
      <c r="H15" s="50" t="s">
        <v>1</v>
      </c>
      <c r="I15" s="10">
        <f t="shared" si="0"/>
        <v>4</v>
      </c>
      <c r="J15" s="30">
        <f t="shared" si="1"/>
        <v>20</v>
      </c>
      <c r="K15" s="38" t="s">
        <v>92</v>
      </c>
    </row>
    <row r="16" spans="1:11" ht="19.5" thickBot="1" x14ac:dyDescent="0.3">
      <c r="A16" s="20">
        <v>12</v>
      </c>
      <c r="B16" s="21" t="s">
        <v>14</v>
      </c>
      <c r="C16" s="22">
        <v>2108</v>
      </c>
      <c r="D16" s="23" t="s">
        <v>23</v>
      </c>
      <c r="E16" s="21" t="s">
        <v>5</v>
      </c>
      <c r="F16" s="32">
        <v>5</v>
      </c>
      <c r="G16" s="39">
        <v>5</v>
      </c>
      <c r="H16" s="51" t="s">
        <v>1</v>
      </c>
      <c r="I16" s="27">
        <f t="shared" si="0"/>
        <v>5</v>
      </c>
      <c r="J16" s="40">
        <f t="shared" si="1"/>
        <v>25</v>
      </c>
      <c r="K16" s="41" t="s">
        <v>91</v>
      </c>
    </row>
    <row r="17" spans="1:11" ht="18.75" x14ac:dyDescent="0.25">
      <c r="A17" s="13">
        <v>13</v>
      </c>
      <c r="B17" s="14" t="s">
        <v>15</v>
      </c>
      <c r="C17" s="15">
        <v>3101</v>
      </c>
      <c r="D17" s="16" t="s">
        <v>28</v>
      </c>
      <c r="E17" s="14" t="s">
        <v>5</v>
      </c>
      <c r="F17" s="33">
        <v>5</v>
      </c>
      <c r="G17" s="17">
        <v>5</v>
      </c>
      <c r="H17" s="49" t="s">
        <v>1</v>
      </c>
      <c r="I17" s="18">
        <f t="shared" si="0"/>
        <v>5</v>
      </c>
      <c r="J17" s="28">
        <f t="shared" si="1"/>
        <v>25</v>
      </c>
      <c r="K17" s="36"/>
    </row>
    <row r="18" spans="1:11" ht="18.75" x14ac:dyDescent="0.25">
      <c r="A18" s="19">
        <v>14</v>
      </c>
      <c r="B18" s="8" t="s">
        <v>15</v>
      </c>
      <c r="C18" s="4">
        <v>3102</v>
      </c>
      <c r="D18" s="5" t="s">
        <v>29</v>
      </c>
      <c r="E18" s="8" t="s">
        <v>5</v>
      </c>
      <c r="F18" s="31">
        <v>5</v>
      </c>
      <c r="G18" s="9">
        <v>5</v>
      </c>
      <c r="H18" s="50" t="s">
        <v>1</v>
      </c>
      <c r="I18" s="10">
        <f t="shared" si="0"/>
        <v>5</v>
      </c>
      <c r="J18" s="30">
        <f t="shared" si="1"/>
        <v>25</v>
      </c>
      <c r="K18" s="34"/>
    </row>
    <row r="19" spans="1:11" ht="18.75" x14ac:dyDescent="0.25">
      <c r="A19" s="19">
        <v>15</v>
      </c>
      <c r="B19" s="8" t="s">
        <v>15</v>
      </c>
      <c r="C19" s="4">
        <v>3103</v>
      </c>
      <c r="D19" s="5" t="s">
        <v>30</v>
      </c>
      <c r="E19" s="8" t="s">
        <v>5</v>
      </c>
      <c r="F19" s="31">
        <v>5</v>
      </c>
      <c r="G19" s="9">
        <v>5</v>
      </c>
      <c r="H19" s="50" t="s">
        <v>1</v>
      </c>
      <c r="I19" s="10">
        <f t="shared" si="0"/>
        <v>5</v>
      </c>
      <c r="J19" s="30">
        <f t="shared" si="1"/>
        <v>25</v>
      </c>
      <c r="K19" s="34"/>
    </row>
    <row r="20" spans="1:11" ht="18.75" x14ac:dyDescent="0.25">
      <c r="A20" s="19">
        <v>16</v>
      </c>
      <c r="B20" s="8" t="s">
        <v>15</v>
      </c>
      <c r="C20" s="4">
        <v>3104</v>
      </c>
      <c r="D20" s="5" t="s">
        <v>31</v>
      </c>
      <c r="E20" s="8" t="s">
        <v>5</v>
      </c>
      <c r="F20" s="31">
        <v>5</v>
      </c>
      <c r="G20" s="9">
        <v>5</v>
      </c>
      <c r="H20" s="50" t="s">
        <v>1</v>
      </c>
      <c r="I20" s="10">
        <f t="shared" si="0"/>
        <v>5</v>
      </c>
      <c r="J20" s="30">
        <f t="shared" si="1"/>
        <v>25</v>
      </c>
      <c r="K20" s="34"/>
    </row>
    <row r="21" spans="1:11" ht="18.75" x14ac:dyDescent="0.25">
      <c r="A21" s="19">
        <v>17</v>
      </c>
      <c r="B21" s="8" t="s">
        <v>15</v>
      </c>
      <c r="C21" s="4">
        <v>3105</v>
      </c>
      <c r="D21" s="5" t="s">
        <v>32</v>
      </c>
      <c r="E21" s="8" t="s">
        <v>5</v>
      </c>
      <c r="F21" s="31">
        <v>5</v>
      </c>
      <c r="G21" s="9">
        <v>5</v>
      </c>
      <c r="H21" s="50" t="s">
        <v>1</v>
      </c>
      <c r="I21" s="10">
        <f t="shared" si="0"/>
        <v>5</v>
      </c>
      <c r="J21" s="30">
        <f t="shared" si="1"/>
        <v>25</v>
      </c>
      <c r="K21" s="34"/>
    </row>
    <row r="22" spans="1:11" ht="19.5" thickBot="1" x14ac:dyDescent="0.3">
      <c r="A22" s="20">
        <v>18</v>
      </c>
      <c r="B22" s="21" t="s">
        <v>15</v>
      </c>
      <c r="C22" s="22">
        <v>3106</v>
      </c>
      <c r="D22" s="23" t="s">
        <v>33</v>
      </c>
      <c r="E22" s="21" t="s">
        <v>5</v>
      </c>
      <c r="F22" s="32">
        <v>5</v>
      </c>
      <c r="G22" s="39">
        <v>5</v>
      </c>
      <c r="H22" s="51" t="s">
        <v>1</v>
      </c>
      <c r="I22" s="27">
        <f t="shared" si="0"/>
        <v>5</v>
      </c>
      <c r="J22" s="40">
        <f t="shared" si="1"/>
        <v>25</v>
      </c>
      <c r="K22" s="35"/>
    </row>
    <row r="23" spans="1:11" ht="18.75" x14ac:dyDescent="0.25">
      <c r="A23" s="13">
        <v>19</v>
      </c>
      <c r="B23" s="14" t="s">
        <v>16</v>
      </c>
      <c r="C23" s="15">
        <v>4101</v>
      </c>
      <c r="D23" s="16" t="s">
        <v>35</v>
      </c>
      <c r="E23" s="14" t="s">
        <v>5</v>
      </c>
      <c r="F23" s="33">
        <v>4</v>
      </c>
      <c r="G23" s="17">
        <v>5</v>
      </c>
      <c r="H23" s="49" t="s">
        <v>1</v>
      </c>
      <c r="I23" s="18">
        <f t="shared" si="0"/>
        <v>4</v>
      </c>
      <c r="J23" s="28">
        <f t="shared" si="1"/>
        <v>20</v>
      </c>
      <c r="K23" s="36"/>
    </row>
    <row r="24" spans="1:11" ht="18.75" x14ac:dyDescent="0.25">
      <c r="A24" s="19">
        <v>20</v>
      </c>
      <c r="B24" s="8" t="s">
        <v>16</v>
      </c>
      <c r="C24" s="4">
        <v>4102</v>
      </c>
      <c r="D24" s="5" t="s">
        <v>36</v>
      </c>
      <c r="E24" s="8" t="s">
        <v>5</v>
      </c>
      <c r="F24" s="31">
        <v>4</v>
      </c>
      <c r="G24" s="9">
        <v>5</v>
      </c>
      <c r="H24" s="50" t="s">
        <v>1</v>
      </c>
      <c r="I24" s="10">
        <f t="shared" si="0"/>
        <v>4</v>
      </c>
      <c r="J24" s="30">
        <f t="shared" si="1"/>
        <v>20</v>
      </c>
      <c r="K24" s="34"/>
    </row>
    <row r="25" spans="1:11" ht="18.75" x14ac:dyDescent="0.25">
      <c r="A25" s="19">
        <v>21</v>
      </c>
      <c r="B25" s="8" t="s">
        <v>16</v>
      </c>
      <c r="C25" s="4">
        <v>4103</v>
      </c>
      <c r="D25" s="5" t="s">
        <v>37</v>
      </c>
      <c r="E25" s="8" t="s">
        <v>5</v>
      </c>
      <c r="F25" s="31">
        <v>4</v>
      </c>
      <c r="G25" s="9">
        <v>5</v>
      </c>
      <c r="H25" s="50" t="s">
        <v>1</v>
      </c>
      <c r="I25" s="10">
        <f t="shared" si="0"/>
        <v>4</v>
      </c>
      <c r="J25" s="30">
        <f t="shared" si="1"/>
        <v>20</v>
      </c>
      <c r="K25" s="38" t="s">
        <v>112</v>
      </c>
    </row>
    <row r="26" spans="1:11" ht="18.75" x14ac:dyDescent="0.25">
      <c r="A26" s="19">
        <v>22</v>
      </c>
      <c r="B26" s="8" t="s">
        <v>16</v>
      </c>
      <c r="C26" s="4">
        <v>4104</v>
      </c>
      <c r="D26" s="5" t="s">
        <v>38</v>
      </c>
      <c r="E26" s="8" t="s">
        <v>5</v>
      </c>
      <c r="F26" s="31">
        <v>5</v>
      </c>
      <c r="G26" s="9">
        <v>5</v>
      </c>
      <c r="H26" s="50" t="s">
        <v>1</v>
      </c>
      <c r="I26" s="10">
        <f t="shared" si="0"/>
        <v>5</v>
      </c>
      <c r="J26" s="30">
        <f t="shared" si="1"/>
        <v>25</v>
      </c>
      <c r="K26" s="34"/>
    </row>
    <row r="27" spans="1:11" ht="18.75" x14ac:dyDescent="0.25">
      <c r="A27" s="19">
        <v>23</v>
      </c>
      <c r="B27" s="8" t="s">
        <v>16</v>
      </c>
      <c r="C27" s="4">
        <v>4105</v>
      </c>
      <c r="D27" s="5" t="s">
        <v>39</v>
      </c>
      <c r="E27" s="8" t="s">
        <v>5</v>
      </c>
      <c r="F27" s="31">
        <v>5</v>
      </c>
      <c r="G27" s="9">
        <v>5</v>
      </c>
      <c r="H27" s="7" t="s">
        <v>6</v>
      </c>
      <c r="I27" s="10">
        <f t="shared" si="0"/>
        <v>0</v>
      </c>
      <c r="J27" s="30">
        <f t="shared" si="1"/>
        <v>0</v>
      </c>
      <c r="K27" s="38" t="s">
        <v>110</v>
      </c>
    </row>
    <row r="28" spans="1:11" ht="18.75" x14ac:dyDescent="0.25">
      <c r="A28" s="19">
        <v>24</v>
      </c>
      <c r="B28" s="8" t="s">
        <v>16</v>
      </c>
      <c r="C28" s="4">
        <v>4106</v>
      </c>
      <c r="D28" s="5" t="s">
        <v>51</v>
      </c>
      <c r="E28" s="8" t="s">
        <v>5</v>
      </c>
      <c r="F28" s="31">
        <v>3</v>
      </c>
      <c r="G28" s="9">
        <v>5</v>
      </c>
      <c r="H28" s="50" t="s">
        <v>1</v>
      </c>
      <c r="I28" s="10">
        <f t="shared" si="0"/>
        <v>3</v>
      </c>
      <c r="J28" s="30">
        <f t="shared" si="1"/>
        <v>15</v>
      </c>
      <c r="K28" s="34"/>
    </row>
    <row r="29" spans="1:11" ht="19.5" thickBot="1" x14ac:dyDescent="0.3">
      <c r="A29" s="20">
        <v>25</v>
      </c>
      <c r="B29" s="21" t="s">
        <v>16</v>
      </c>
      <c r="C29" s="22">
        <v>4107</v>
      </c>
      <c r="D29" s="23" t="s">
        <v>40</v>
      </c>
      <c r="E29" s="21" t="s">
        <v>5</v>
      </c>
      <c r="F29" s="32">
        <v>5</v>
      </c>
      <c r="G29" s="39">
        <v>5</v>
      </c>
      <c r="H29" s="51" t="s">
        <v>1</v>
      </c>
      <c r="I29" s="27">
        <f t="shared" si="0"/>
        <v>5</v>
      </c>
      <c r="J29" s="40">
        <f t="shared" si="1"/>
        <v>25</v>
      </c>
      <c r="K29" s="35"/>
    </row>
    <row r="30" spans="1:11" ht="18.75" x14ac:dyDescent="0.25">
      <c r="A30" s="13">
        <v>26</v>
      </c>
      <c r="B30" s="14" t="s">
        <v>17</v>
      </c>
      <c r="C30" s="15">
        <v>5101</v>
      </c>
      <c r="D30" s="16" t="s">
        <v>41</v>
      </c>
      <c r="E30" s="14" t="s">
        <v>5</v>
      </c>
      <c r="F30" s="33">
        <v>6</v>
      </c>
      <c r="G30" s="17">
        <v>5</v>
      </c>
      <c r="H30" s="49" t="s">
        <v>1</v>
      </c>
      <c r="I30" s="18">
        <f t="shared" si="0"/>
        <v>6</v>
      </c>
      <c r="J30" s="28">
        <f t="shared" si="1"/>
        <v>30</v>
      </c>
      <c r="K30" s="36"/>
    </row>
    <row r="31" spans="1:11" ht="18.75" x14ac:dyDescent="0.25">
      <c r="A31" s="19">
        <v>27</v>
      </c>
      <c r="B31" s="8" t="s">
        <v>17</v>
      </c>
      <c r="C31" s="4">
        <v>5102</v>
      </c>
      <c r="D31" s="5" t="s">
        <v>42</v>
      </c>
      <c r="E31" s="8" t="s">
        <v>5</v>
      </c>
      <c r="F31" s="31">
        <v>5</v>
      </c>
      <c r="G31" s="9">
        <v>5</v>
      </c>
      <c r="H31" s="50" t="s">
        <v>1</v>
      </c>
      <c r="I31" s="10">
        <f t="shared" si="0"/>
        <v>5</v>
      </c>
      <c r="J31" s="30">
        <f t="shared" si="1"/>
        <v>25</v>
      </c>
      <c r="K31" s="34"/>
    </row>
    <row r="32" spans="1:11" ht="18.75" x14ac:dyDescent="0.25">
      <c r="A32" s="19">
        <v>28</v>
      </c>
      <c r="B32" s="8" t="s">
        <v>17</v>
      </c>
      <c r="C32" s="4">
        <v>5103</v>
      </c>
      <c r="D32" s="5" t="s">
        <v>43</v>
      </c>
      <c r="E32" s="8" t="s">
        <v>5</v>
      </c>
      <c r="F32" s="31">
        <v>6</v>
      </c>
      <c r="G32" s="9">
        <v>5</v>
      </c>
      <c r="H32" s="50" t="s">
        <v>1</v>
      </c>
      <c r="I32" s="10">
        <f t="shared" si="0"/>
        <v>6</v>
      </c>
      <c r="J32" s="30">
        <f t="shared" si="1"/>
        <v>30</v>
      </c>
      <c r="K32" s="34"/>
    </row>
    <row r="33" spans="1:11" ht="18.75" x14ac:dyDescent="0.25">
      <c r="A33" s="19">
        <v>29</v>
      </c>
      <c r="B33" s="8" t="s">
        <v>17</v>
      </c>
      <c r="C33" s="4">
        <v>5104</v>
      </c>
      <c r="D33" s="5" t="s">
        <v>50</v>
      </c>
      <c r="E33" s="8" t="s">
        <v>5</v>
      </c>
      <c r="F33" s="31">
        <v>3</v>
      </c>
      <c r="G33" s="9">
        <v>5</v>
      </c>
      <c r="H33" s="50" t="s">
        <v>1</v>
      </c>
      <c r="I33" s="10">
        <f t="shared" si="0"/>
        <v>3</v>
      </c>
      <c r="J33" s="30">
        <f t="shared" si="1"/>
        <v>15</v>
      </c>
      <c r="K33" s="38" t="s">
        <v>113</v>
      </c>
    </row>
    <row r="34" spans="1:11" ht="18.75" x14ac:dyDescent="0.25">
      <c r="A34" s="19">
        <v>30</v>
      </c>
      <c r="B34" s="8" t="s">
        <v>17</v>
      </c>
      <c r="C34" s="4">
        <v>5105</v>
      </c>
      <c r="D34" s="5" t="s">
        <v>44</v>
      </c>
      <c r="E34" s="8" t="s">
        <v>5</v>
      </c>
      <c r="F34" s="31">
        <v>3</v>
      </c>
      <c r="G34" s="9">
        <v>5</v>
      </c>
      <c r="H34" s="50" t="s">
        <v>1</v>
      </c>
      <c r="I34" s="10">
        <f t="shared" si="0"/>
        <v>3</v>
      </c>
      <c r="J34" s="30">
        <f t="shared" si="1"/>
        <v>15</v>
      </c>
      <c r="K34" s="34"/>
    </row>
    <row r="35" spans="1:11" ht="18.75" x14ac:dyDescent="0.25">
      <c r="A35" s="19">
        <v>31</v>
      </c>
      <c r="B35" s="8" t="s">
        <v>17</v>
      </c>
      <c r="C35" s="4">
        <v>5106</v>
      </c>
      <c r="D35" s="5" t="s">
        <v>45</v>
      </c>
      <c r="E35" s="8" t="s">
        <v>5</v>
      </c>
      <c r="F35" s="31">
        <v>4</v>
      </c>
      <c r="G35" s="9">
        <v>5</v>
      </c>
      <c r="H35" s="50" t="s">
        <v>1</v>
      </c>
      <c r="I35" s="10">
        <f t="shared" si="0"/>
        <v>4</v>
      </c>
      <c r="J35" s="30">
        <f t="shared" si="1"/>
        <v>20</v>
      </c>
      <c r="K35" s="38" t="s">
        <v>114</v>
      </c>
    </row>
    <row r="36" spans="1:11" ht="18.75" x14ac:dyDescent="0.25">
      <c r="A36" s="58">
        <v>32</v>
      </c>
      <c r="B36" s="59" t="s">
        <v>17</v>
      </c>
      <c r="C36" s="60">
        <v>5107</v>
      </c>
      <c r="D36" s="61" t="s">
        <v>46</v>
      </c>
      <c r="E36" s="59" t="s">
        <v>53</v>
      </c>
      <c r="F36" s="62">
        <v>3</v>
      </c>
      <c r="G36" s="9">
        <v>5</v>
      </c>
      <c r="H36" s="7" t="s">
        <v>6</v>
      </c>
      <c r="I36" s="68">
        <f t="shared" si="0"/>
        <v>0</v>
      </c>
      <c r="J36" s="69">
        <f t="shared" si="1"/>
        <v>0</v>
      </c>
      <c r="K36" s="70"/>
    </row>
    <row r="37" spans="1:11" ht="18.75" x14ac:dyDescent="0.25">
      <c r="A37" s="58">
        <v>33</v>
      </c>
      <c r="B37" s="59" t="s">
        <v>17</v>
      </c>
      <c r="C37" s="60">
        <v>5108</v>
      </c>
      <c r="D37" s="61" t="s">
        <v>52</v>
      </c>
      <c r="E37" s="59" t="s">
        <v>54</v>
      </c>
      <c r="F37" s="62">
        <v>3</v>
      </c>
      <c r="G37" s="9">
        <v>5</v>
      </c>
      <c r="H37" s="7" t="s">
        <v>6</v>
      </c>
      <c r="I37" s="68">
        <f t="shared" si="0"/>
        <v>0</v>
      </c>
      <c r="J37" s="69">
        <f t="shared" si="1"/>
        <v>0</v>
      </c>
      <c r="K37" s="70"/>
    </row>
    <row r="38" spans="1:11" ht="18.75" x14ac:dyDescent="0.25">
      <c r="A38" s="58">
        <v>34</v>
      </c>
      <c r="B38" s="59" t="s">
        <v>17</v>
      </c>
      <c r="C38" s="60">
        <v>5109</v>
      </c>
      <c r="D38" s="61" t="s">
        <v>47</v>
      </c>
      <c r="E38" s="59" t="s">
        <v>53</v>
      </c>
      <c r="F38" s="62">
        <v>3</v>
      </c>
      <c r="G38" s="9">
        <v>5</v>
      </c>
      <c r="H38" s="7" t="s">
        <v>6</v>
      </c>
      <c r="I38" s="68">
        <f t="shared" si="0"/>
        <v>0</v>
      </c>
      <c r="J38" s="69">
        <f t="shared" si="1"/>
        <v>0</v>
      </c>
      <c r="K38" s="70"/>
    </row>
    <row r="39" spans="1:11" ht="18.75" x14ac:dyDescent="0.25">
      <c r="A39" s="58">
        <v>35</v>
      </c>
      <c r="B39" s="59" t="s">
        <v>17</v>
      </c>
      <c r="C39" s="60">
        <v>5110</v>
      </c>
      <c r="D39" s="61" t="s">
        <v>48</v>
      </c>
      <c r="E39" s="59" t="s">
        <v>54</v>
      </c>
      <c r="F39" s="62">
        <v>5</v>
      </c>
      <c r="G39" s="9">
        <v>5</v>
      </c>
      <c r="H39" s="7" t="s">
        <v>6</v>
      </c>
      <c r="I39" s="68">
        <f t="shared" si="0"/>
        <v>0</v>
      </c>
      <c r="J39" s="69">
        <f t="shared" si="1"/>
        <v>0</v>
      </c>
      <c r="K39" s="71" t="s">
        <v>115</v>
      </c>
    </row>
    <row r="40" spans="1:11" ht="19.5" thickBot="1" x14ac:dyDescent="0.3">
      <c r="A40" s="63">
        <v>36</v>
      </c>
      <c r="B40" s="64" t="s">
        <v>17</v>
      </c>
      <c r="C40" s="65">
        <v>5121</v>
      </c>
      <c r="D40" s="66" t="s">
        <v>49</v>
      </c>
      <c r="E40" s="64" t="s">
        <v>54</v>
      </c>
      <c r="F40" s="67">
        <v>6</v>
      </c>
      <c r="G40" s="39">
        <v>5</v>
      </c>
      <c r="H40" s="24" t="s">
        <v>6</v>
      </c>
      <c r="I40" s="72">
        <f t="shared" si="0"/>
        <v>0</v>
      </c>
      <c r="J40" s="73">
        <f t="shared" si="1"/>
        <v>0</v>
      </c>
      <c r="K40" s="74"/>
    </row>
    <row r="41" spans="1:11" ht="18.75" x14ac:dyDescent="0.25">
      <c r="A41" s="13">
        <v>37</v>
      </c>
      <c r="B41" s="14" t="s">
        <v>18</v>
      </c>
      <c r="C41" s="15">
        <v>6101</v>
      </c>
      <c r="D41" s="16" t="s">
        <v>55</v>
      </c>
      <c r="E41" s="14" t="s">
        <v>5</v>
      </c>
      <c r="F41" s="33">
        <v>3</v>
      </c>
      <c r="G41" s="17">
        <v>5</v>
      </c>
      <c r="H41" s="49" t="s">
        <v>1</v>
      </c>
      <c r="I41" s="18">
        <f t="shared" si="0"/>
        <v>3</v>
      </c>
      <c r="J41" s="28">
        <f t="shared" si="1"/>
        <v>15</v>
      </c>
      <c r="K41" s="36"/>
    </row>
    <row r="42" spans="1:11" ht="18.75" x14ac:dyDescent="0.25">
      <c r="A42" s="19">
        <v>38</v>
      </c>
      <c r="B42" s="8" t="s">
        <v>18</v>
      </c>
      <c r="C42" s="4">
        <v>6102</v>
      </c>
      <c r="D42" s="5" t="s">
        <v>56</v>
      </c>
      <c r="E42" s="8" t="s">
        <v>5</v>
      </c>
      <c r="F42" s="31">
        <v>5</v>
      </c>
      <c r="G42" s="9">
        <v>5</v>
      </c>
      <c r="H42" s="50" t="s">
        <v>1</v>
      </c>
      <c r="I42" s="10">
        <f t="shared" si="0"/>
        <v>5</v>
      </c>
      <c r="J42" s="30">
        <f t="shared" si="1"/>
        <v>25</v>
      </c>
      <c r="K42" s="34"/>
    </row>
    <row r="43" spans="1:11" ht="18.75" x14ac:dyDescent="0.25">
      <c r="A43" s="19">
        <v>39</v>
      </c>
      <c r="B43" s="8" t="s">
        <v>18</v>
      </c>
      <c r="C43" s="4">
        <v>6103</v>
      </c>
      <c r="D43" s="5" t="s">
        <v>57</v>
      </c>
      <c r="E43" s="8" t="s">
        <v>5</v>
      </c>
      <c r="F43" s="31">
        <v>5</v>
      </c>
      <c r="G43" s="9">
        <v>5</v>
      </c>
      <c r="H43" s="50" t="s">
        <v>1</v>
      </c>
      <c r="I43" s="10">
        <f t="shared" si="0"/>
        <v>5</v>
      </c>
      <c r="J43" s="30">
        <f t="shared" si="1"/>
        <v>25</v>
      </c>
      <c r="K43" s="34"/>
    </row>
    <row r="44" spans="1:11" ht="18.75" x14ac:dyDescent="0.25">
      <c r="A44" s="19">
        <v>40</v>
      </c>
      <c r="B44" s="8" t="s">
        <v>18</v>
      </c>
      <c r="C44" s="4">
        <v>6104</v>
      </c>
      <c r="D44" s="5" t="s">
        <v>58</v>
      </c>
      <c r="E44" s="8" t="s">
        <v>5</v>
      </c>
      <c r="F44" s="31">
        <v>5</v>
      </c>
      <c r="G44" s="9">
        <v>5</v>
      </c>
      <c r="H44" s="50" t="s">
        <v>1</v>
      </c>
      <c r="I44" s="10">
        <f t="shared" si="0"/>
        <v>5</v>
      </c>
      <c r="J44" s="30">
        <f t="shared" si="1"/>
        <v>25</v>
      </c>
      <c r="K44" s="34"/>
    </row>
    <row r="45" spans="1:11" ht="18.75" x14ac:dyDescent="0.25">
      <c r="A45" s="19">
        <v>41</v>
      </c>
      <c r="B45" s="8" t="s">
        <v>18</v>
      </c>
      <c r="C45" s="4">
        <v>6105</v>
      </c>
      <c r="D45" s="5" t="s">
        <v>59</v>
      </c>
      <c r="E45" s="8" t="s">
        <v>5</v>
      </c>
      <c r="F45" s="31">
        <v>6</v>
      </c>
      <c r="G45" s="9">
        <v>5</v>
      </c>
      <c r="H45" s="50" t="s">
        <v>1</v>
      </c>
      <c r="I45" s="10">
        <f t="shared" si="0"/>
        <v>6</v>
      </c>
      <c r="J45" s="30">
        <f t="shared" si="1"/>
        <v>30</v>
      </c>
      <c r="K45" s="34"/>
    </row>
    <row r="46" spans="1:11" ht="18.75" x14ac:dyDescent="0.25">
      <c r="A46" s="58">
        <v>42</v>
      </c>
      <c r="B46" s="59" t="s">
        <v>18</v>
      </c>
      <c r="C46" s="60">
        <v>6106</v>
      </c>
      <c r="D46" s="61" t="s">
        <v>67</v>
      </c>
      <c r="E46" s="59" t="s">
        <v>54</v>
      </c>
      <c r="F46" s="62">
        <v>3</v>
      </c>
      <c r="G46" s="9">
        <v>5</v>
      </c>
      <c r="H46" s="7" t="s">
        <v>6</v>
      </c>
      <c r="I46" s="68">
        <f t="shared" si="0"/>
        <v>0</v>
      </c>
      <c r="J46" s="69">
        <f t="shared" si="1"/>
        <v>0</v>
      </c>
      <c r="K46" s="70"/>
    </row>
    <row r="47" spans="1:11" ht="18.75" x14ac:dyDescent="0.25">
      <c r="A47" s="58">
        <v>43</v>
      </c>
      <c r="B47" s="59" t="s">
        <v>18</v>
      </c>
      <c r="C47" s="60">
        <v>6107</v>
      </c>
      <c r="D47" s="61" t="s">
        <v>60</v>
      </c>
      <c r="E47" s="59" t="s">
        <v>53</v>
      </c>
      <c r="F47" s="62">
        <v>3</v>
      </c>
      <c r="G47" s="9">
        <v>5</v>
      </c>
      <c r="H47" s="7" t="s">
        <v>6</v>
      </c>
      <c r="I47" s="68">
        <f t="shared" si="0"/>
        <v>0</v>
      </c>
      <c r="J47" s="69">
        <f t="shared" si="1"/>
        <v>0</v>
      </c>
      <c r="K47" s="70"/>
    </row>
    <row r="48" spans="1:11" ht="18.75" x14ac:dyDescent="0.25">
      <c r="A48" s="58">
        <v>44</v>
      </c>
      <c r="B48" s="59" t="s">
        <v>18</v>
      </c>
      <c r="C48" s="60">
        <v>6108</v>
      </c>
      <c r="D48" s="61" t="s">
        <v>61</v>
      </c>
      <c r="E48" s="59" t="s">
        <v>53</v>
      </c>
      <c r="F48" s="62">
        <v>3</v>
      </c>
      <c r="G48" s="9">
        <v>5</v>
      </c>
      <c r="H48" s="7" t="s">
        <v>6</v>
      </c>
      <c r="I48" s="68">
        <f t="shared" si="0"/>
        <v>0</v>
      </c>
      <c r="J48" s="69">
        <f t="shared" si="1"/>
        <v>0</v>
      </c>
      <c r="K48" s="70"/>
    </row>
    <row r="49" spans="1:11" ht="18.75" x14ac:dyDescent="0.25">
      <c r="A49" s="58">
        <v>45</v>
      </c>
      <c r="B49" s="59" t="s">
        <v>18</v>
      </c>
      <c r="C49" s="60">
        <v>6109</v>
      </c>
      <c r="D49" s="61" t="s">
        <v>68</v>
      </c>
      <c r="E49" s="59" t="s">
        <v>54</v>
      </c>
      <c r="F49" s="62">
        <v>3</v>
      </c>
      <c r="G49" s="9">
        <v>5</v>
      </c>
      <c r="H49" s="7" t="s">
        <v>6</v>
      </c>
      <c r="I49" s="68">
        <f t="shared" si="0"/>
        <v>0</v>
      </c>
      <c r="J49" s="69">
        <f t="shared" si="1"/>
        <v>0</v>
      </c>
      <c r="K49" s="70"/>
    </row>
    <row r="50" spans="1:11" ht="18.75" x14ac:dyDescent="0.25">
      <c r="A50" s="58">
        <v>46</v>
      </c>
      <c r="B50" s="75" t="s">
        <v>18</v>
      </c>
      <c r="C50" s="76">
        <v>6110</v>
      </c>
      <c r="D50" s="77" t="s">
        <v>116</v>
      </c>
      <c r="E50" s="75" t="s">
        <v>54</v>
      </c>
      <c r="F50" s="62">
        <v>5</v>
      </c>
      <c r="G50" s="9">
        <v>5</v>
      </c>
      <c r="H50" s="7" t="s">
        <v>6</v>
      </c>
      <c r="I50" s="68">
        <f t="shared" ref="I50" si="2">IF(H50="ΝΑΙ",F50,0)</f>
        <v>0</v>
      </c>
      <c r="J50" s="69">
        <f t="shared" ref="J50" si="3">I50*G50</f>
        <v>0</v>
      </c>
      <c r="K50" s="71" t="s">
        <v>117</v>
      </c>
    </row>
    <row r="51" spans="1:11" ht="18.75" x14ac:dyDescent="0.25">
      <c r="A51" s="58">
        <v>47</v>
      </c>
      <c r="B51" s="59" t="s">
        <v>18</v>
      </c>
      <c r="C51" s="60">
        <v>6111</v>
      </c>
      <c r="D51" s="61" t="s">
        <v>62</v>
      </c>
      <c r="E51" s="59" t="s">
        <v>54</v>
      </c>
      <c r="F51" s="62">
        <v>5</v>
      </c>
      <c r="G51" s="9">
        <v>5</v>
      </c>
      <c r="H51" s="7" t="s">
        <v>6</v>
      </c>
      <c r="I51" s="68">
        <f t="shared" si="0"/>
        <v>0</v>
      </c>
      <c r="J51" s="69">
        <f t="shared" si="1"/>
        <v>0</v>
      </c>
      <c r="K51" s="70"/>
    </row>
    <row r="52" spans="1:11" ht="18.75" x14ac:dyDescent="0.25">
      <c r="A52" s="58">
        <v>48</v>
      </c>
      <c r="B52" s="59" t="s">
        <v>18</v>
      </c>
      <c r="C52" s="60">
        <v>6112</v>
      </c>
      <c r="D52" s="61" t="s">
        <v>63</v>
      </c>
      <c r="E52" s="59" t="s">
        <v>53</v>
      </c>
      <c r="F52" s="62">
        <v>3</v>
      </c>
      <c r="G52" s="9">
        <v>5</v>
      </c>
      <c r="H52" s="7" t="s">
        <v>6</v>
      </c>
      <c r="I52" s="68">
        <f t="shared" si="0"/>
        <v>0</v>
      </c>
      <c r="J52" s="69">
        <f t="shared" si="1"/>
        <v>0</v>
      </c>
      <c r="K52" s="70"/>
    </row>
    <row r="53" spans="1:11" ht="18.75" x14ac:dyDescent="0.25">
      <c r="A53" s="58">
        <v>49</v>
      </c>
      <c r="B53" s="59" t="s">
        <v>18</v>
      </c>
      <c r="C53" s="60">
        <v>6121</v>
      </c>
      <c r="D53" s="61" t="s">
        <v>64</v>
      </c>
      <c r="E53" s="59" t="s">
        <v>54</v>
      </c>
      <c r="F53" s="62">
        <v>6</v>
      </c>
      <c r="G53" s="9">
        <v>5</v>
      </c>
      <c r="H53" s="7" t="s">
        <v>6</v>
      </c>
      <c r="I53" s="68">
        <f t="shared" si="0"/>
        <v>0</v>
      </c>
      <c r="J53" s="69">
        <f t="shared" si="1"/>
        <v>0</v>
      </c>
      <c r="K53" s="70"/>
    </row>
    <row r="54" spans="1:11" ht="18.75" x14ac:dyDescent="0.25">
      <c r="A54" s="59">
        <v>50</v>
      </c>
      <c r="B54" s="59" t="s">
        <v>18</v>
      </c>
      <c r="C54" s="60">
        <v>6122</v>
      </c>
      <c r="D54" s="61" t="s">
        <v>65</v>
      </c>
      <c r="E54" s="59" t="s">
        <v>54</v>
      </c>
      <c r="F54" s="62">
        <v>3</v>
      </c>
      <c r="G54" s="9">
        <v>5</v>
      </c>
      <c r="H54" s="7" t="s">
        <v>6</v>
      </c>
      <c r="I54" s="68">
        <f t="shared" si="0"/>
        <v>0</v>
      </c>
      <c r="J54" s="69">
        <f t="shared" si="1"/>
        <v>0</v>
      </c>
      <c r="K54" s="70"/>
    </row>
    <row r="55" spans="1:11" ht="16.5" thickBot="1" x14ac:dyDescent="0.3">
      <c r="A55" s="20">
        <v>51</v>
      </c>
      <c r="B55" s="21" t="s">
        <v>18</v>
      </c>
      <c r="C55" s="22">
        <v>6123</v>
      </c>
      <c r="D55" s="23" t="s">
        <v>66</v>
      </c>
      <c r="E55" s="21" t="s">
        <v>54</v>
      </c>
      <c r="F55" s="32">
        <v>3</v>
      </c>
      <c r="G55" s="27">
        <v>0</v>
      </c>
      <c r="H55" s="27" t="s">
        <v>6</v>
      </c>
      <c r="I55" s="27">
        <f t="shared" si="0"/>
        <v>0</v>
      </c>
      <c r="J55" s="40">
        <f t="shared" si="1"/>
        <v>0</v>
      </c>
      <c r="K55" s="41" t="s">
        <v>93</v>
      </c>
    </row>
    <row r="56" spans="1:11" ht="18.75" x14ac:dyDescent="0.25">
      <c r="A56" s="13">
        <v>52</v>
      </c>
      <c r="B56" s="14" t="s">
        <v>69</v>
      </c>
      <c r="C56" s="15">
        <v>7101</v>
      </c>
      <c r="D56" s="16" t="s">
        <v>70</v>
      </c>
      <c r="E56" s="14" t="s">
        <v>5</v>
      </c>
      <c r="F56" s="33">
        <v>5</v>
      </c>
      <c r="G56" s="17">
        <v>5</v>
      </c>
      <c r="H56" s="49" t="s">
        <v>1</v>
      </c>
      <c r="I56" s="18">
        <f t="shared" si="0"/>
        <v>5</v>
      </c>
      <c r="J56" s="28">
        <f t="shared" si="1"/>
        <v>25</v>
      </c>
      <c r="K56" s="36"/>
    </row>
    <row r="57" spans="1:11" ht="18.75" x14ac:dyDescent="0.25">
      <c r="A57" s="19">
        <v>53</v>
      </c>
      <c r="B57" s="8" t="s">
        <v>69</v>
      </c>
      <c r="C57" s="4">
        <v>7102</v>
      </c>
      <c r="D57" s="5" t="s">
        <v>71</v>
      </c>
      <c r="E57" s="8" t="s">
        <v>5</v>
      </c>
      <c r="F57" s="31">
        <v>5</v>
      </c>
      <c r="G57" s="9">
        <v>5</v>
      </c>
      <c r="H57" s="50" t="s">
        <v>1</v>
      </c>
      <c r="I57" s="10">
        <f t="shared" si="0"/>
        <v>5</v>
      </c>
      <c r="J57" s="30">
        <f t="shared" si="1"/>
        <v>25</v>
      </c>
      <c r="K57" s="34"/>
    </row>
    <row r="58" spans="1:11" ht="18.75" x14ac:dyDescent="0.25">
      <c r="A58" s="19">
        <v>54</v>
      </c>
      <c r="B58" s="8" t="s">
        <v>69</v>
      </c>
      <c r="C58" s="4">
        <v>7103</v>
      </c>
      <c r="D58" s="5" t="s">
        <v>72</v>
      </c>
      <c r="E58" s="8" t="s">
        <v>5</v>
      </c>
      <c r="F58" s="31">
        <v>5</v>
      </c>
      <c r="G58" s="9">
        <v>5</v>
      </c>
      <c r="H58" s="50" t="s">
        <v>1</v>
      </c>
      <c r="I58" s="10">
        <f t="shared" si="0"/>
        <v>5</v>
      </c>
      <c r="J58" s="30">
        <f t="shared" si="1"/>
        <v>25</v>
      </c>
      <c r="K58" s="34"/>
    </row>
    <row r="59" spans="1:11" ht="18.75" x14ac:dyDescent="0.25">
      <c r="A59" s="58">
        <v>55</v>
      </c>
      <c r="B59" s="59" t="s">
        <v>69</v>
      </c>
      <c r="C59" s="60">
        <v>7104</v>
      </c>
      <c r="D59" s="61" t="s">
        <v>73</v>
      </c>
      <c r="E59" s="59" t="s">
        <v>53</v>
      </c>
      <c r="F59" s="62">
        <v>3</v>
      </c>
      <c r="G59" s="9">
        <v>5</v>
      </c>
      <c r="H59" s="7" t="s">
        <v>6</v>
      </c>
      <c r="I59" s="68">
        <f t="shared" si="0"/>
        <v>0</v>
      </c>
      <c r="J59" s="69">
        <f t="shared" si="1"/>
        <v>0</v>
      </c>
      <c r="K59" s="70"/>
    </row>
    <row r="60" spans="1:11" ht="18.75" x14ac:dyDescent="0.25">
      <c r="A60" s="58">
        <v>56</v>
      </c>
      <c r="B60" s="59" t="s">
        <v>69</v>
      </c>
      <c r="C60" s="60">
        <v>7105</v>
      </c>
      <c r="D60" s="61" t="s">
        <v>85</v>
      </c>
      <c r="E60" s="59" t="s">
        <v>53</v>
      </c>
      <c r="F60" s="62">
        <v>3</v>
      </c>
      <c r="G60" s="9">
        <v>5</v>
      </c>
      <c r="H60" s="7" t="s">
        <v>6</v>
      </c>
      <c r="I60" s="68">
        <f t="shared" si="0"/>
        <v>0</v>
      </c>
      <c r="J60" s="69">
        <f t="shared" si="1"/>
        <v>0</v>
      </c>
      <c r="K60" s="70"/>
    </row>
    <row r="61" spans="1:11" ht="18.75" x14ac:dyDescent="0.25">
      <c r="A61" s="58">
        <v>57</v>
      </c>
      <c r="B61" s="59" t="s">
        <v>69</v>
      </c>
      <c r="C61" s="60">
        <v>7106</v>
      </c>
      <c r="D61" s="61" t="s">
        <v>74</v>
      </c>
      <c r="E61" s="59" t="s">
        <v>53</v>
      </c>
      <c r="F61" s="62">
        <v>3</v>
      </c>
      <c r="G61" s="9">
        <v>5</v>
      </c>
      <c r="H61" s="7" t="s">
        <v>6</v>
      </c>
      <c r="I61" s="68">
        <f t="shared" si="0"/>
        <v>0</v>
      </c>
      <c r="J61" s="69">
        <f t="shared" si="1"/>
        <v>0</v>
      </c>
      <c r="K61" s="70"/>
    </row>
    <row r="62" spans="1:11" ht="18.75" x14ac:dyDescent="0.25">
      <c r="A62" s="58">
        <v>58</v>
      </c>
      <c r="B62" s="59" t="s">
        <v>69</v>
      </c>
      <c r="C62" s="60">
        <v>7107</v>
      </c>
      <c r="D62" s="61" t="s">
        <v>75</v>
      </c>
      <c r="E62" s="59" t="s">
        <v>53</v>
      </c>
      <c r="F62" s="62">
        <v>3</v>
      </c>
      <c r="G62" s="9">
        <v>5</v>
      </c>
      <c r="H62" s="7" t="s">
        <v>6</v>
      </c>
      <c r="I62" s="68">
        <f t="shared" si="0"/>
        <v>0</v>
      </c>
      <c r="J62" s="69">
        <f t="shared" si="1"/>
        <v>0</v>
      </c>
      <c r="K62" s="70"/>
    </row>
    <row r="63" spans="1:11" ht="18.75" x14ac:dyDescent="0.25">
      <c r="A63" s="58">
        <v>59</v>
      </c>
      <c r="B63" s="59" t="s">
        <v>69</v>
      </c>
      <c r="C63" s="60">
        <v>7108</v>
      </c>
      <c r="D63" s="61" t="s">
        <v>76</v>
      </c>
      <c r="E63" s="59" t="s">
        <v>53</v>
      </c>
      <c r="F63" s="62">
        <v>3</v>
      </c>
      <c r="G63" s="9">
        <v>5</v>
      </c>
      <c r="H63" s="7" t="s">
        <v>6</v>
      </c>
      <c r="I63" s="68">
        <f t="shared" si="0"/>
        <v>0</v>
      </c>
      <c r="J63" s="69">
        <f t="shared" si="1"/>
        <v>0</v>
      </c>
      <c r="K63" s="70"/>
    </row>
    <row r="64" spans="1:11" ht="18.75" x14ac:dyDescent="0.25">
      <c r="A64" s="58">
        <v>60</v>
      </c>
      <c r="B64" s="59" t="s">
        <v>69</v>
      </c>
      <c r="C64" s="60">
        <v>7109</v>
      </c>
      <c r="D64" s="61" t="s">
        <v>77</v>
      </c>
      <c r="E64" s="59" t="s">
        <v>53</v>
      </c>
      <c r="F64" s="62">
        <v>3</v>
      </c>
      <c r="G64" s="9">
        <v>5</v>
      </c>
      <c r="H64" s="7" t="s">
        <v>6</v>
      </c>
      <c r="I64" s="68">
        <f t="shared" si="0"/>
        <v>0</v>
      </c>
      <c r="J64" s="69">
        <f t="shared" si="1"/>
        <v>0</v>
      </c>
      <c r="K64" s="70"/>
    </row>
    <row r="65" spans="1:11" ht="18.75" x14ac:dyDescent="0.25">
      <c r="A65" s="58">
        <v>61</v>
      </c>
      <c r="B65" s="59" t="s">
        <v>69</v>
      </c>
      <c r="C65" s="60">
        <v>7110</v>
      </c>
      <c r="D65" s="61" t="s">
        <v>78</v>
      </c>
      <c r="E65" s="59" t="s">
        <v>53</v>
      </c>
      <c r="F65" s="62">
        <v>3</v>
      </c>
      <c r="G65" s="9">
        <v>5</v>
      </c>
      <c r="H65" s="7" t="s">
        <v>6</v>
      </c>
      <c r="I65" s="68">
        <f t="shared" si="0"/>
        <v>0</v>
      </c>
      <c r="J65" s="69">
        <f t="shared" si="1"/>
        <v>0</v>
      </c>
      <c r="K65" s="70"/>
    </row>
    <row r="66" spans="1:11" ht="18.75" x14ac:dyDescent="0.25">
      <c r="A66" s="58">
        <v>62</v>
      </c>
      <c r="B66" s="59" t="s">
        <v>69</v>
      </c>
      <c r="C66" s="60">
        <v>7111</v>
      </c>
      <c r="D66" s="61" t="s">
        <v>84</v>
      </c>
      <c r="E66" s="59" t="s">
        <v>54</v>
      </c>
      <c r="F66" s="62">
        <v>3</v>
      </c>
      <c r="G66" s="9">
        <v>5</v>
      </c>
      <c r="H66" s="7" t="s">
        <v>6</v>
      </c>
      <c r="I66" s="68">
        <f t="shared" si="0"/>
        <v>0</v>
      </c>
      <c r="J66" s="69">
        <f t="shared" si="1"/>
        <v>0</v>
      </c>
      <c r="K66" s="70"/>
    </row>
    <row r="67" spans="1:11" ht="18.75" x14ac:dyDescent="0.25">
      <c r="A67" s="58">
        <v>63</v>
      </c>
      <c r="B67" s="59" t="s">
        <v>69</v>
      </c>
      <c r="C67" s="60">
        <v>7112</v>
      </c>
      <c r="D67" s="61" t="s">
        <v>82</v>
      </c>
      <c r="E67" s="59" t="s">
        <v>54</v>
      </c>
      <c r="F67" s="62">
        <v>3</v>
      </c>
      <c r="G67" s="9">
        <v>5</v>
      </c>
      <c r="H67" s="7" t="s">
        <v>6</v>
      </c>
      <c r="I67" s="68">
        <f t="shared" si="0"/>
        <v>0</v>
      </c>
      <c r="J67" s="69">
        <f t="shared" si="1"/>
        <v>0</v>
      </c>
      <c r="K67" s="70"/>
    </row>
    <row r="68" spans="1:11" ht="18.75" x14ac:dyDescent="0.25">
      <c r="A68" s="58">
        <v>64</v>
      </c>
      <c r="B68" s="59" t="s">
        <v>69</v>
      </c>
      <c r="C68" s="60">
        <v>7113</v>
      </c>
      <c r="D68" s="61" t="s">
        <v>83</v>
      </c>
      <c r="E68" s="59" t="s">
        <v>54</v>
      </c>
      <c r="F68" s="62">
        <v>3</v>
      </c>
      <c r="G68" s="9">
        <v>5</v>
      </c>
      <c r="H68" s="7" t="s">
        <v>6</v>
      </c>
      <c r="I68" s="68">
        <f t="shared" si="0"/>
        <v>0</v>
      </c>
      <c r="J68" s="69">
        <f t="shared" si="1"/>
        <v>0</v>
      </c>
      <c r="K68" s="70"/>
    </row>
    <row r="69" spans="1:11" ht="18.75" x14ac:dyDescent="0.25">
      <c r="A69" s="58">
        <v>65</v>
      </c>
      <c r="B69" s="59" t="s">
        <v>69</v>
      </c>
      <c r="C69" s="60">
        <v>7114</v>
      </c>
      <c r="D69" s="61" t="s">
        <v>79</v>
      </c>
      <c r="E69" s="59" t="s">
        <v>54</v>
      </c>
      <c r="F69" s="62">
        <v>4</v>
      </c>
      <c r="G69" s="9">
        <v>5</v>
      </c>
      <c r="H69" s="7" t="s">
        <v>6</v>
      </c>
      <c r="I69" s="68">
        <f t="shared" si="0"/>
        <v>0</v>
      </c>
      <c r="J69" s="69">
        <f t="shared" si="1"/>
        <v>0</v>
      </c>
      <c r="K69" s="70"/>
    </row>
    <row r="70" spans="1:11" ht="16.5" thickBot="1" x14ac:dyDescent="0.3">
      <c r="A70" s="20">
        <v>66</v>
      </c>
      <c r="B70" s="21" t="s">
        <v>69</v>
      </c>
      <c r="C70" s="22">
        <v>7121</v>
      </c>
      <c r="D70" s="23" t="s">
        <v>80</v>
      </c>
      <c r="E70" s="21" t="s">
        <v>54</v>
      </c>
      <c r="F70" s="32">
        <v>3</v>
      </c>
      <c r="G70" s="25">
        <v>0</v>
      </c>
      <c r="H70" s="25" t="s">
        <v>6</v>
      </c>
      <c r="I70" s="27">
        <f t="shared" si="0"/>
        <v>0</v>
      </c>
      <c r="J70" s="40">
        <f t="shared" si="1"/>
        <v>0</v>
      </c>
      <c r="K70" s="41" t="s">
        <v>93</v>
      </c>
    </row>
    <row r="71" spans="1:11" ht="18.75" x14ac:dyDescent="0.25">
      <c r="A71" s="13">
        <v>67</v>
      </c>
      <c r="B71" s="14" t="s">
        <v>81</v>
      </c>
      <c r="C71" s="15" t="s">
        <v>86</v>
      </c>
      <c r="D71" s="16" t="s">
        <v>87</v>
      </c>
      <c r="E71" s="14" t="s">
        <v>5</v>
      </c>
      <c r="F71" s="33">
        <v>12</v>
      </c>
      <c r="G71" s="17">
        <v>5</v>
      </c>
      <c r="H71" s="49" t="s">
        <v>1</v>
      </c>
      <c r="I71" s="18">
        <f t="shared" ref="I71" si="4">IF(H71="ΝΑΙ",F71,0)</f>
        <v>12</v>
      </c>
      <c r="J71" s="28">
        <f t="shared" ref="J71" si="5">I71*G71</f>
        <v>60</v>
      </c>
      <c r="K71" s="36"/>
    </row>
    <row r="72" spans="1:11" ht="19.5" thickBot="1" x14ac:dyDescent="0.3">
      <c r="A72" s="20">
        <v>68</v>
      </c>
      <c r="B72" s="26" t="s">
        <v>81</v>
      </c>
      <c r="C72" s="22" t="s">
        <v>88</v>
      </c>
      <c r="D72" s="23" t="s">
        <v>89</v>
      </c>
      <c r="E72" s="21" t="s">
        <v>5</v>
      </c>
      <c r="F72" s="32">
        <v>18</v>
      </c>
      <c r="G72" s="48" t="s">
        <v>106</v>
      </c>
      <c r="H72" s="51" t="s">
        <v>6</v>
      </c>
      <c r="I72" s="27">
        <v>0</v>
      </c>
      <c r="J72" s="40">
        <f>I686</f>
        <v>0</v>
      </c>
      <c r="K72" s="41" t="s">
        <v>107</v>
      </c>
    </row>
    <row r="73" spans="1:11" ht="15.75" thickBot="1" x14ac:dyDescent="0.3">
      <c r="G73" s="3"/>
      <c r="H73" s="3"/>
      <c r="I73" s="2"/>
      <c r="J73" s="2"/>
      <c r="K73" s="37"/>
    </row>
    <row r="74" spans="1:11" ht="23.25" x14ac:dyDescent="0.25">
      <c r="A74" s="92" t="s">
        <v>108</v>
      </c>
      <c r="B74" s="93"/>
      <c r="C74" s="93"/>
      <c r="D74" s="93"/>
      <c r="E74" s="44">
        <f>E75+1</f>
        <v>40</v>
      </c>
      <c r="G74" s="53"/>
      <c r="H74" s="53"/>
      <c r="I74" s="54"/>
      <c r="J74" s="54"/>
      <c r="K74" s="55"/>
    </row>
    <row r="75" spans="1:11" ht="23.25" x14ac:dyDescent="0.25">
      <c r="A75" s="102" t="s">
        <v>97</v>
      </c>
      <c r="B75" s="103"/>
      <c r="C75" s="103"/>
      <c r="D75" s="103"/>
      <c r="E75" s="45">
        <f>COUNTIFS(E5:E71,"=Υποχρεωτικό",H5:H71,"=ΝΑΙ")</f>
        <v>39</v>
      </c>
      <c r="G75" s="53"/>
      <c r="H75" s="53"/>
      <c r="I75" s="54"/>
      <c r="J75" s="54"/>
      <c r="K75" s="55"/>
    </row>
    <row r="76" spans="1:11" ht="24" thickBot="1" x14ac:dyDescent="0.3">
      <c r="A76" s="94" t="s">
        <v>96</v>
      </c>
      <c r="B76" s="95"/>
      <c r="C76" s="95"/>
      <c r="D76" s="95"/>
      <c r="E76" s="46">
        <f>SUMIFS(F5:F71,E5:E71,"=Υποχρεωτικό",H5:H71,"=ΝΑΙ")</f>
        <v>193</v>
      </c>
      <c r="G76" s="53"/>
      <c r="H76" s="53"/>
      <c r="I76" s="54"/>
      <c r="J76" s="54"/>
      <c r="K76" s="55"/>
    </row>
    <row r="77" spans="1:11" ht="15.75" thickBot="1" x14ac:dyDescent="0.3">
      <c r="A77" s="96"/>
      <c r="B77" s="97"/>
      <c r="C77" s="97"/>
      <c r="D77" s="97"/>
      <c r="E77" s="98"/>
      <c r="G77" s="53"/>
      <c r="H77" s="53"/>
      <c r="I77" s="54"/>
      <c r="J77" s="54"/>
      <c r="K77" s="55"/>
    </row>
    <row r="78" spans="1:11" ht="23.25" x14ac:dyDescent="0.25">
      <c r="A78" s="92" t="s">
        <v>98</v>
      </c>
      <c r="B78" s="93"/>
      <c r="C78" s="93"/>
      <c r="D78" s="93"/>
      <c r="E78" s="44">
        <f>COUNTIFS(E5:E71,"=Κατά επιλογή υποχρεωτικό",H5:H71,"=ΝΑΙ")</f>
        <v>0</v>
      </c>
      <c r="G78" s="53"/>
      <c r="H78" s="53"/>
      <c r="I78" s="54"/>
      <c r="J78" s="54"/>
      <c r="K78" s="55"/>
    </row>
    <row r="79" spans="1:11" ht="24" thickBot="1" x14ac:dyDescent="0.3">
      <c r="A79" s="94" t="s">
        <v>99</v>
      </c>
      <c r="B79" s="95"/>
      <c r="C79" s="95"/>
      <c r="D79" s="95"/>
      <c r="E79" s="46">
        <f>SUMIFS(F5:F71,E5:E71,"=Κατά επιλογή υποχρεωτικό",H5:H71,"=ΝΑΙ")</f>
        <v>0</v>
      </c>
      <c r="G79" s="53"/>
      <c r="H79" s="53"/>
      <c r="I79" s="54"/>
      <c r="J79" s="54"/>
      <c r="K79" s="55"/>
    </row>
    <row r="80" spans="1:11" ht="15.75" thickBot="1" x14ac:dyDescent="0.3">
      <c r="A80" s="99"/>
      <c r="B80" s="100"/>
      <c r="C80" s="100"/>
      <c r="D80" s="100"/>
      <c r="E80" s="101"/>
      <c r="G80" s="53"/>
      <c r="H80" s="53"/>
      <c r="I80" s="54"/>
      <c r="J80" s="54"/>
      <c r="K80" s="55"/>
    </row>
    <row r="81" spans="1:11" ht="23.25" x14ac:dyDescent="0.25">
      <c r="A81" s="92" t="s">
        <v>100</v>
      </c>
      <c r="B81" s="93"/>
      <c r="C81" s="93"/>
      <c r="D81" s="93"/>
      <c r="E81" s="44">
        <f>COUNTIFS(E5:E71,"=Ελεύθερης επιλογής",H5:H71,"=ΝΑΙ")</f>
        <v>0</v>
      </c>
      <c r="G81" s="53"/>
      <c r="H81" s="53"/>
      <c r="I81" s="54"/>
      <c r="J81" s="54"/>
      <c r="K81" s="55"/>
    </row>
    <row r="82" spans="1:11" ht="24" thickBot="1" x14ac:dyDescent="0.3">
      <c r="A82" s="94" t="s">
        <v>101</v>
      </c>
      <c r="B82" s="95"/>
      <c r="C82" s="95"/>
      <c r="D82" s="95"/>
      <c r="E82" s="46">
        <f>SUMIFS(F5:F71,E5:E71,"=Ελεύθερης επιλογής",H5:H71,"=ΝΑΙ")</f>
        <v>0</v>
      </c>
      <c r="G82" s="53"/>
      <c r="H82" s="53"/>
      <c r="I82" s="54"/>
      <c r="J82" s="54"/>
      <c r="K82" s="55"/>
    </row>
    <row r="83" spans="1:11" ht="15.75" thickBot="1" x14ac:dyDescent="0.3">
      <c r="A83" s="99"/>
      <c r="B83" s="100"/>
      <c r="C83" s="100"/>
      <c r="D83" s="100"/>
      <c r="E83" s="101"/>
      <c r="G83" s="53"/>
      <c r="H83" s="53"/>
      <c r="I83" s="54"/>
      <c r="J83" s="54"/>
      <c r="K83" s="55"/>
    </row>
    <row r="84" spans="1:11" ht="23.25" x14ac:dyDescent="0.25">
      <c r="A84" s="92" t="s">
        <v>103</v>
      </c>
      <c r="B84" s="93"/>
      <c r="C84" s="93"/>
      <c r="D84" s="93"/>
      <c r="E84" s="44">
        <f>COUNTIFS(H5:H71,"=ΝΑΙ")</f>
        <v>39</v>
      </c>
      <c r="G84" s="53"/>
      <c r="H84" s="53"/>
      <c r="I84" s="54"/>
      <c r="J84" s="54"/>
      <c r="K84" s="55"/>
    </row>
    <row r="85" spans="1:11" ht="24" thickBot="1" x14ac:dyDescent="0.3">
      <c r="A85" s="94" t="s">
        <v>102</v>
      </c>
      <c r="B85" s="95"/>
      <c r="C85" s="95"/>
      <c r="D85" s="95"/>
      <c r="E85" s="46">
        <f>SUMIFS(F5:F71,H5:H71,"=ΝΑΙ")</f>
        <v>193</v>
      </c>
      <c r="G85" s="91"/>
      <c r="H85" s="91"/>
      <c r="I85" s="91"/>
      <c r="J85" s="91"/>
      <c r="K85" s="91"/>
    </row>
    <row r="86" spans="1:11" ht="32.25" thickBot="1" x14ac:dyDescent="0.3">
      <c r="A86" s="84" t="s">
        <v>109</v>
      </c>
      <c r="B86" s="85"/>
      <c r="C86" s="85"/>
      <c r="D86" s="85"/>
      <c r="E86" s="57">
        <f>SUMIFS(F5:F71,H5:H71,"=ΝΑΙ")+F72</f>
        <v>211</v>
      </c>
      <c r="G86" s="91" t="s">
        <v>105</v>
      </c>
      <c r="H86" s="91"/>
      <c r="I86" s="91"/>
      <c r="J86" s="91"/>
      <c r="K86" s="91"/>
    </row>
    <row r="87" spans="1:11" ht="32.25" thickBot="1" x14ac:dyDescent="0.3">
      <c r="A87" s="84" t="s">
        <v>104</v>
      </c>
      <c r="B87" s="85"/>
      <c r="C87" s="85"/>
      <c r="D87" s="85"/>
      <c r="E87" s="47">
        <f>SUM(J5:J71)/(E85)</f>
        <v>5</v>
      </c>
      <c r="G87" s="53"/>
      <c r="H87" s="53"/>
      <c r="I87" s="54"/>
      <c r="J87" s="54"/>
      <c r="K87" s="55"/>
    </row>
    <row r="88" spans="1:11" x14ac:dyDescent="0.25">
      <c r="G88" s="3"/>
      <c r="H88" s="3"/>
      <c r="I88" s="2"/>
      <c r="J88" s="2"/>
      <c r="K88" s="37"/>
    </row>
    <row r="89" spans="1:11" x14ac:dyDescent="0.25">
      <c r="G89" s="3"/>
      <c r="H89" s="3"/>
      <c r="I89" s="2"/>
      <c r="J89" s="2"/>
      <c r="K89" s="37"/>
    </row>
    <row r="90" spans="1:11" x14ac:dyDescent="0.25">
      <c r="G90" s="3"/>
      <c r="H90" s="3"/>
      <c r="I90" s="2"/>
      <c r="J90" s="2"/>
      <c r="K90" s="37"/>
    </row>
    <row r="91" spans="1:11" x14ac:dyDescent="0.25">
      <c r="G91" s="3"/>
      <c r="H91" s="3"/>
      <c r="I91" s="2"/>
      <c r="J91" s="2"/>
      <c r="K91" s="37"/>
    </row>
    <row r="92" spans="1:11" x14ac:dyDescent="0.25">
      <c r="G92" s="3"/>
      <c r="H92" s="3"/>
      <c r="I92" s="2"/>
      <c r="J92" s="2"/>
      <c r="K92" s="37"/>
    </row>
    <row r="93" spans="1:11" x14ac:dyDescent="0.25">
      <c r="G93" s="3"/>
      <c r="H93" s="3"/>
      <c r="I93" s="2"/>
      <c r="J93" s="2"/>
      <c r="K93" s="37"/>
    </row>
    <row r="94" spans="1:11" x14ac:dyDescent="0.25">
      <c r="G94" s="3"/>
      <c r="H94" s="3"/>
      <c r="I94" s="2"/>
      <c r="J94" s="2"/>
      <c r="K94" s="37"/>
    </row>
    <row r="95" spans="1:11" x14ac:dyDescent="0.25">
      <c r="G95" s="3"/>
      <c r="H95" s="3"/>
      <c r="I95" s="2"/>
      <c r="J95" s="2"/>
      <c r="K95" s="37"/>
    </row>
    <row r="96" spans="1:11" x14ac:dyDescent="0.25">
      <c r="G96" s="3"/>
      <c r="H96" s="3"/>
      <c r="I96" s="2"/>
      <c r="J96" s="2"/>
      <c r="K96" s="37"/>
    </row>
    <row r="97" spans="7:11" x14ac:dyDescent="0.25">
      <c r="G97" s="3"/>
      <c r="H97" s="3"/>
      <c r="I97" s="2"/>
      <c r="J97" s="2"/>
      <c r="K97" s="37"/>
    </row>
    <row r="98" spans="7:11" x14ac:dyDescent="0.25">
      <c r="G98" s="3"/>
      <c r="H98" s="3"/>
      <c r="I98" s="2"/>
      <c r="J98" s="2"/>
      <c r="K98" s="37"/>
    </row>
    <row r="99" spans="7:11" x14ac:dyDescent="0.25">
      <c r="G99" s="3"/>
      <c r="H99" s="3"/>
      <c r="I99" s="2"/>
      <c r="J99" s="2"/>
      <c r="K99" s="37"/>
    </row>
    <row r="100" spans="7:11" x14ac:dyDescent="0.25">
      <c r="G100" s="3"/>
      <c r="H100" s="3"/>
      <c r="I100" s="2"/>
      <c r="J100" s="2"/>
      <c r="K100" s="37"/>
    </row>
    <row r="101" spans="7:11" x14ac:dyDescent="0.25">
      <c r="G101" s="3"/>
      <c r="H101" s="3"/>
      <c r="I101" s="2"/>
      <c r="J101" s="2"/>
      <c r="K101" s="37"/>
    </row>
    <row r="102" spans="7:11" x14ac:dyDescent="0.25">
      <c r="G102" s="3"/>
      <c r="H102" s="3"/>
      <c r="I102" s="2"/>
      <c r="J102" s="2"/>
      <c r="K102" s="37"/>
    </row>
    <row r="103" spans="7:11" x14ac:dyDescent="0.25">
      <c r="G103" s="3"/>
      <c r="H103" s="3"/>
      <c r="I103" s="2"/>
      <c r="J103" s="2"/>
      <c r="K103" s="37"/>
    </row>
    <row r="104" spans="7:11" x14ac:dyDescent="0.25">
      <c r="G104" s="3"/>
      <c r="H104" s="3"/>
      <c r="I104" s="2"/>
      <c r="J104" s="2"/>
      <c r="K104" s="37"/>
    </row>
    <row r="105" spans="7:11" x14ac:dyDescent="0.25">
      <c r="G105" s="3"/>
      <c r="H105" s="3"/>
      <c r="I105" s="2"/>
      <c r="J105" s="2"/>
      <c r="K105" s="37"/>
    </row>
    <row r="106" spans="7:11" x14ac:dyDescent="0.25">
      <c r="G106" s="3"/>
      <c r="H106" s="3"/>
      <c r="I106" s="2"/>
      <c r="J106" s="2"/>
      <c r="K106" s="37"/>
    </row>
    <row r="107" spans="7:11" x14ac:dyDescent="0.25">
      <c r="G107" s="3"/>
      <c r="H107" s="3"/>
      <c r="I107" s="2"/>
      <c r="J107" s="2"/>
      <c r="K107" s="37"/>
    </row>
    <row r="108" spans="7:11" x14ac:dyDescent="0.25">
      <c r="G108" s="3"/>
      <c r="H108" s="3"/>
      <c r="I108" s="2"/>
      <c r="J108" s="2"/>
      <c r="K108" s="37"/>
    </row>
    <row r="109" spans="7:11" x14ac:dyDescent="0.25">
      <c r="G109" s="3"/>
      <c r="H109" s="3"/>
      <c r="I109" s="2"/>
      <c r="J109" s="2"/>
      <c r="K109" s="37"/>
    </row>
    <row r="110" spans="7:11" x14ac:dyDescent="0.25">
      <c r="G110" s="3"/>
      <c r="H110" s="3"/>
      <c r="I110" s="2"/>
      <c r="J110" s="2"/>
      <c r="K110" s="37"/>
    </row>
    <row r="111" spans="7:11" x14ac:dyDescent="0.25">
      <c r="G111" s="3"/>
      <c r="H111" s="3"/>
      <c r="I111" s="2"/>
      <c r="J111" s="2"/>
      <c r="K111" s="37"/>
    </row>
    <row r="112" spans="7:11" x14ac:dyDescent="0.25">
      <c r="G112" s="3"/>
      <c r="H112" s="3"/>
      <c r="I112" s="2"/>
      <c r="J112" s="2"/>
      <c r="K112" s="37"/>
    </row>
    <row r="113" spans="7:11" x14ac:dyDescent="0.25">
      <c r="G113" s="3"/>
      <c r="H113" s="3"/>
      <c r="I113" s="2"/>
      <c r="J113" s="2"/>
      <c r="K113" s="37"/>
    </row>
    <row r="114" spans="7:11" x14ac:dyDescent="0.25">
      <c r="G114" s="3"/>
      <c r="H114" s="3"/>
      <c r="I114" s="2"/>
      <c r="J114" s="2"/>
      <c r="K114" s="37"/>
    </row>
    <row r="115" spans="7:11" x14ac:dyDescent="0.25">
      <c r="G115" s="2"/>
      <c r="H115" s="2"/>
      <c r="I115" s="2"/>
      <c r="J115" s="2"/>
      <c r="K115" s="37"/>
    </row>
    <row r="116" spans="7:11" x14ac:dyDescent="0.25">
      <c r="G116" s="2"/>
      <c r="H116" s="2"/>
      <c r="I116" s="2"/>
      <c r="J116" s="2"/>
      <c r="K116" s="37"/>
    </row>
    <row r="117" spans="7:11" x14ac:dyDescent="0.25">
      <c r="G117" s="2"/>
      <c r="H117" s="2"/>
      <c r="I117" s="2"/>
      <c r="J117" s="2"/>
      <c r="K117" s="37"/>
    </row>
    <row r="118" spans="7:11" x14ac:dyDescent="0.25">
      <c r="G118" s="2"/>
      <c r="H118" s="2"/>
      <c r="I118" s="2"/>
      <c r="J118" s="2"/>
      <c r="K118" s="37"/>
    </row>
    <row r="119" spans="7:11" x14ac:dyDescent="0.25">
      <c r="G119" s="2"/>
      <c r="H119" s="2"/>
      <c r="I119" s="2"/>
      <c r="J119" s="2"/>
      <c r="K119" s="37"/>
    </row>
    <row r="120" spans="7:11" x14ac:dyDescent="0.25">
      <c r="G120" s="2"/>
      <c r="H120" s="2"/>
      <c r="I120" s="2"/>
      <c r="J120" s="2"/>
      <c r="K120" s="37"/>
    </row>
    <row r="121" spans="7:11" x14ac:dyDescent="0.25">
      <c r="G121" s="2"/>
      <c r="H121" s="2"/>
      <c r="K121" s="37"/>
    </row>
    <row r="122" spans="7:11" x14ac:dyDescent="0.25">
      <c r="G122" s="2"/>
      <c r="H122" s="2"/>
    </row>
  </sheetData>
  <sheetProtection algorithmName="SHA-512" hashValue="dQCln4A2WQPVTa8sd83DY0e2AawXVpNCtwsQJTs038Mf7UXhRRCdHAlAMIQyZ0vYZRRNIDlan1L9Jy5/rJ2zxw==" saltValue="zvzsXPXZTCeeSDDYqt1Rug==" spinCount="100000" sheet="1" objects="1" scenarios="1"/>
  <mergeCells count="21">
    <mergeCell ref="A87:D87"/>
    <mergeCell ref="A77:E77"/>
    <mergeCell ref="A80:E80"/>
    <mergeCell ref="A83:E83"/>
    <mergeCell ref="A75:D75"/>
    <mergeCell ref="A76:D76"/>
    <mergeCell ref="A78:D78"/>
    <mergeCell ref="A79:D79"/>
    <mergeCell ref="A81:D81"/>
    <mergeCell ref="A82:D82"/>
    <mergeCell ref="G85:K85"/>
    <mergeCell ref="A74:D74"/>
    <mergeCell ref="A86:D86"/>
    <mergeCell ref="G86:K86"/>
    <mergeCell ref="A84:D84"/>
    <mergeCell ref="A85:D85"/>
    <mergeCell ref="A1:K1"/>
    <mergeCell ref="A2:D2"/>
    <mergeCell ref="G2:K2"/>
    <mergeCell ref="A3:D3"/>
    <mergeCell ref="G3:K3"/>
  </mergeCells>
  <conditionalFormatting sqref="G5:G54">
    <cfRule type="expression" dxfId="4" priority="5">
      <formula>H5="ΟΧΙ"</formula>
    </cfRule>
  </conditionalFormatting>
  <conditionalFormatting sqref="G56:G69">
    <cfRule type="expression" dxfId="3" priority="4">
      <formula>H56="ΟΧΙ"</formula>
    </cfRule>
  </conditionalFormatting>
  <conditionalFormatting sqref="G71">
    <cfRule type="expression" dxfId="2" priority="3">
      <formula>H71="ΟΧΙ"</formula>
    </cfRule>
  </conditionalFormatting>
  <conditionalFormatting sqref="E86">
    <cfRule type="expression" dxfId="1" priority="2">
      <formula>AND($E$86&gt;=240,$E$86&lt;=243)</formula>
    </cfRule>
  </conditionalFormatting>
  <conditionalFormatting sqref="E2">
    <cfRule type="expression" dxfId="0" priority="1">
      <formula>AND($E$86&gt;=240,$E$86&lt;=243)</formula>
    </cfRule>
  </conditionalFormatting>
  <dataValidations count="2">
    <dataValidation type="list" allowBlank="1" showInputMessage="1" showErrorMessage="1" sqref="H5:H72" xr:uid="{FBCDDFE3-CC41-48FD-9497-8264A53F6A39}">
      <formula1>"ΝΑΙ,ΟΧΙ"</formula1>
    </dataValidation>
    <dataValidation type="decimal" allowBlank="1" showInputMessage="1" showErrorMessage="1" sqref="G56:G69 G5:G54 G71" xr:uid="{910D0DDE-2929-4A86-BB23-8099B5009625}">
      <formula1>5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Βοήθημα υπολ. τελικού βαθμού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2024-03-27T07:42:52Z</dcterms:modified>
</cp:coreProperties>
</file>